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\Desktop\"/>
    </mc:Choice>
  </mc:AlternateContent>
  <xr:revisionPtr revIDLastSave="0" documentId="13_ncr:1_{5B5B17FC-521A-4484-8EA4-09C41B8F7914}" xr6:coauthVersionLast="45" xr6:coauthVersionMax="45" xr10:uidLastSave="{00000000-0000-0000-0000-000000000000}"/>
  <bookViews>
    <workbookView xWindow="2850" yWindow="900" windowWidth="21600" windowHeight="11385" xr2:uid="{BA9A1095-2050-44C9-9DF0-92A49AF0974F}"/>
  </bookViews>
  <sheets>
    <sheet name="Final" sheetId="1" r:id="rId1"/>
  </sheets>
  <definedNames>
    <definedName name="_xlnm._FilterDatabase" localSheetId="0" hidden="1">Final!$A$7:$M$865</definedName>
    <definedName name="_xlnm.Print_Area" localSheetId="0">Final!$A$1:$M$867</definedName>
    <definedName name="_xlnm.Print_Titles" localSheetId="0">Final!$1:$7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5" i="1" l="1"/>
  <c r="K483" i="1"/>
  <c r="K479" i="1"/>
  <c r="K478" i="1"/>
  <c r="K477" i="1"/>
  <c r="K475" i="1"/>
  <c r="K474" i="1"/>
  <c r="K473" i="1"/>
  <c r="K472" i="1"/>
  <c r="K471" i="1"/>
  <c r="K855" i="1" l="1"/>
  <c r="K865" i="1"/>
  <c r="K863" i="1"/>
  <c r="K168" i="1" l="1"/>
  <c r="K481" i="1" l="1"/>
  <c r="K470" i="1"/>
  <c r="K469" i="1"/>
  <c r="K467" i="1"/>
  <c r="K466" i="1"/>
  <c r="K465" i="1"/>
  <c r="K720" i="1" l="1"/>
  <c r="K712" i="1"/>
  <c r="K626" i="1" l="1"/>
  <c r="K291" i="1"/>
  <c r="K283" i="1"/>
  <c r="K767" i="1"/>
  <c r="K765" i="1"/>
  <c r="K364" i="1" l="1"/>
  <c r="K362" i="1"/>
  <c r="K361" i="1"/>
  <c r="K359" i="1"/>
  <c r="K534" i="1"/>
  <c r="K643" i="1"/>
  <c r="K208" i="1"/>
  <c r="K205" i="1"/>
  <c r="K198" i="1"/>
  <c r="K196" i="1"/>
  <c r="K190" i="1"/>
  <c r="K188" i="1"/>
  <c r="K177" i="1"/>
  <c r="K173" i="1"/>
  <c r="K169" i="1"/>
  <c r="K165" i="1"/>
  <c r="K520" i="1"/>
  <c r="K625" i="1"/>
  <c r="K620" i="1"/>
  <c r="K52" i="1"/>
  <c r="K51" i="1"/>
  <c r="K50" i="1"/>
  <c r="K48" i="1"/>
  <c r="K45" i="1"/>
  <c r="K44" i="1"/>
  <c r="K42" i="1"/>
  <c r="K41" i="1"/>
  <c r="K40" i="1"/>
  <c r="K38" i="1"/>
  <c r="K37" i="1"/>
  <c r="K36" i="1"/>
  <c r="K34" i="1"/>
  <c r="K32" i="1"/>
  <c r="K375" i="1" l="1"/>
  <c r="K374" i="1"/>
  <c r="K144" i="1"/>
  <c r="K141" i="1"/>
  <c r="K833" i="1"/>
  <c r="K829" i="1"/>
  <c r="K824" i="1"/>
  <c r="K823" i="1"/>
  <c r="K819" i="1"/>
  <c r="K818" i="1"/>
  <c r="K803" i="1"/>
  <c r="K801" i="1"/>
  <c r="K799" i="1"/>
  <c r="K797" i="1"/>
  <c r="K795" i="1"/>
  <c r="K790" i="1"/>
  <c r="K788" i="1"/>
  <c r="K787" i="1"/>
  <c r="K786" i="1"/>
  <c r="K785" i="1"/>
  <c r="K781" i="1"/>
  <c r="K780" i="1"/>
  <c r="K779" i="1"/>
  <c r="K778" i="1"/>
  <c r="K751" i="1"/>
  <c r="K750" i="1"/>
  <c r="K747" i="1"/>
  <c r="K734" i="1"/>
  <c r="K687" i="1"/>
  <c r="K667" i="1"/>
  <c r="K665" i="1"/>
  <c r="K656" i="1"/>
  <c r="K614" i="1"/>
  <c r="K612" i="1"/>
  <c r="K611" i="1"/>
  <c r="K610" i="1"/>
  <c r="K606" i="1"/>
  <c r="K605" i="1"/>
  <c r="K604" i="1"/>
  <c r="K603" i="1"/>
  <c r="K600" i="1"/>
  <c r="K598" i="1"/>
  <c r="K594" i="1"/>
  <c r="K593" i="1"/>
  <c r="K562" i="1"/>
  <c r="K561" i="1"/>
  <c r="K555" i="1"/>
  <c r="K553" i="1"/>
  <c r="K552" i="1"/>
  <c r="K549" i="1"/>
  <c r="K546" i="1"/>
  <c r="K539" i="1"/>
  <c r="K538" i="1"/>
  <c r="K537" i="1"/>
  <c r="K533" i="1"/>
  <c r="K519" i="1"/>
  <c r="K429" i="1"/>
  <c r="K425" i="1"/>
  <c r="K422" i="1"/>
  <c r="K423" i="1"/>
  <c r="K409" i="1"/>
  <c r="K379" i="1"/>
  <c r="K377" i="1"/>
  <c r="K373" i="1"/>
  <c r="K347" i="1"/>
  <c r="K346" i="1"/>
  <c r="K344" i="1"/>
  <c r="K345" i="1"/>
  <c r="K343" i="1"/>
  <c r="K335" i="1"/>
  <c r="K334" i="1"/>
  <c r="K332" i="1"/>
  <c r="K331" i="1"/>
  <c r="K329" i="1"/>
  <c r="K327" i="1"/>
  <c r="K323" i="1"/>
  <c r="K322" i="1"/>
  <c r="K320" i="1"/>
  <c r="K319" i="1"/>
  <c r="K311" i="1"/>
  <c r="K250" i="1"/>
  <c r="K249" i="1"/>
  <c r="K248" i="1"/>
  <c r="K247" i="1"/>
  <c r="K246" i="1"/>
  <c r="K245" i="1"/>
  <c r="K244" i="1"/>
  <c r="K243" i="1"/>
  <c r="K242" i="1"/>
  <c r="K241" i="1"/>
  <c r="K238" i="1"/>
  <c r="K237" i="1"/>
  <c r="K236" i="1"/>
  <c r="K235" i="1"/>
  <c r="K234" i="1"/>
  <c r="K232" i="1"/>
  <c r="K231" i="1"/>
  <c r="K206" i="1"/>
  <c r="K204" i="1"/>
  <c r="K203" i="1"/>
  <c r="K202" i="1"/>
  <c r="K201" i="1"/>
  <c r="K200" i="1"/>
  <c r="K191" i="1"/>
  <c r="K197" i="1"/>
  <c r="K187" i="1"/>
  <c r="K174" i="1"/>
  <c r="K167" i="1"/>
  <c r="K159" i="1"/>
  <c r="K124" i="1"/>
  <c r="K122" i="1"/>
  <c r="K121" i="1"/>
  <c r="K120" i="1"/>
  <c r="K128" i="1"/>
  <c r="K130" i="1"/>
  <c r="K132" i="1"/>
  <c r="K135" i="1"/>
  <c r="K114" i="1"/>
  <c r="K110" i="1"/>
  <c r="K108" i="1"/>
  <c r="K105" i="1"/>
  <c r="K77" i="1"/>
  <c r="K75" i="1"/>
  <c r="K73" i="1"/>
  <c r="K70" i="1"/>
  <c r="K62" i="1"/>
  <c r="C867" i="1" l="1"/>
  <c r="B867" i="1"/>
  <c r="F865" i="1"/>
  <c r="M865" i="1" s="1"/>
  <c r="F864" i="1"/>
  <c r="M864" i="1" s="1"/>
  <c r="F863" i="1"/>
  <c r="M863" i="1" s="1"/>
  <c r="F862" i="1"/>
  <c r="M862" i="1" s="1"/>
  <c r="F861" i="1"/>
  <c r="M861" i="1" s="1"/>
  <c r="F860" i="1"/>
  <c r="M860" i="1" s="1"/>
  <c r="F859" i="1"/>
  <c r="M859" i="1" s="1"/>
  <c r="F858" i="1"/>
  <c r="M858" i="1" s="1"/>
  <c r="F857" i="1"/>
  <c r="M857" i="1" s="1"/>
  <c r="F856" i="1"/>
  <c r="M856" i="1" s="1"/>
  <c r="F855" i="1"/>
  <c r="M855" i="1" s="1"/>
  <c r="F854" i="1"/>
  <c r="M854" i="1" s="1"/>
  <c r="F853" i="1"/>
  <c r="M853" i="1" s="1"/>
  <c r="F852" i="1"/>
  <c r="M852" i="1" s="1"/>
  <c r="F851" i="1"/>
  <c r="M851" i="1" s="1"/>
  <c r="F850" i="1"/>
  <c r="M850" i="1" s="1"/>
  <c r="F849" i="1"/>
  <c r="M849" i="1" s="1"/>
  <c r="F848" i="1"/>
  <c r="M848" i="1" s="1"/>
  <c r="F847" i="1"/>
  <c r="M847" i="1" s="1"/>
  <c r="F846" i="1"/>
  <c r="M846" i="1" s="1"/>
  <c r="F845" i="1"/>
  <c r="M845" i="1" s="1"/>
  <c r="F844" i="1"/>
  <c r="M844" i="1" s="1"/>
  <c r="F843" i="1"/>
  <c r="M843" i="1" s="1"/>
  <c r="F842" i="1"/>
  <c r="M842" i="1" s="1"/>
  <c r="F841" i="1"/>
  <c r="M841" i="1" s="1"/>
  <c r="F840" i="1"/>
  <c r="M840" i="1" s="1"/>
  <c r="F839" i="1"/>
  <c r="M839" i="1" s="1"/>
  <c r="C835" i="1"/>
  <c r="B835" i="1"/>
  <c r="F833" i="1"/>
  <c r="M833" i="1" s="1"/>
  <c r="F832" i="1"/>
  <c r="M832" i="1" s="1"/>
  <c r="F831" i="1"/>
  <c r="M831" i="1" s="1"/>
  <c r="F830" i="1"/>
  <c r="M830" i="1" s="1"/>
  <c r="F829" i="1"/>
  <c r="M829" i="1" s="1"/>
  <c r="F828" i="1"/>
  <c r="M828" i="1" s="1"/>
  <c r="F827" i="1"/>
  <c r="M827" i="1" s="1"/>
  <c r="F826" i="1"/>
  <c r="M826" i="1" s="1"/>
  <c r="F825" i="1"/>
  <c r="M825" i="1" s="1"/>
  <c r="F824" i="1"/>
  <c r="M824" i="1" s="1"/>
  <c r="F823" i="1"/>
  <c r="M823" i="1" s="1"/>
  <c r="F822" i="1"/>
  <c r="M822" i="1" s="1"/>
  <c r="F821" i="1"/>
  <c r="M821" i="1" s="1"/>
  <c r="F820" i="1"/>
  <c r="M820" i="1" s="1"/>
  <c r="F819" i="1"/>
  <c r="M819" i="1" s="1"/>
  <c r="F818" i="1"/>
  <c r="M818" i="1" s="1"/>
  <c r="F817" i="1"/>
  <c r="M817" i="1" s="1"/>
  <c r="F816" i="1"/>
  <c r="M816" i="1" s="1"/>
  <c r="F815" i="1"/>
  <c r="M815" i="1" s="1"/>
  <c r="F814" i="1"/>
  <c r="M814" i="1" s="1"/>
  <c r="F813" i="1"/>
  <c r="M813" i="1" s="1"/>
  <c r="F812" i="1"/>
  <c r="M812" i="1" s="1"/>
  <c r="F811" i="1"/>
  <c r="M811" i="1" s="1"/>
  <c r="F810" i="1"/>
  <c r="M810" i="1" s="1"/>
  <c r="F809" i="1"/>
  <c r="M809" i="1" s="1"/>
  <c r="C805" i="1"/>
  <c r="B805" i="1"/>
  <c r="F803" i="1"/>
  <c r="M803" i="1" s="1"/>
  <c r="F802" i="1"/>
  <c r="M802" i="1" s="1"/>
  <c r="F801" i="1"/>
  <c r="M801" i="1" s="1"/>
  <c r="F800" i="1"/>
  <c r="M800" i="1" s="1"/>
  <c r="F799" i="1"/>
  <c r="M799" i="1" s="1"/>
  <c r="F798" i="1"/>
  <c r="M798" i="1" s="1"/>
  <c r="F797" i="1"/>
  <c r="M797" i="1" s="1"/>
  <c r="F796" i="1"/>
  <c r="M796" i="1" s="1"/>
  <c r="F795" i="1"/>
  <c r="M795" i="1" s="1"/>
  <c r="F794" i="1"/>
  <c r="M794" i="1" s="1"/>
  <c r="F793" i="1"/>
  <c r="M793" i="1" s="1"/>
  <c r="F792" i="1"/>
  <c r="M792" i="1" s="1"/>
  <c r="F791" i="1"/>
  <c r="M791" i="1" s="1"/>
  <c r="F790" i="1"/>
  <c r="M790" i="1" s="1"/>
  <c r="F789" i="1"/>
  <c r="M789" i="1" s="1"/>
  <c r="F788" i="1"/>
  <c r="M788" i="1" s="1"/>
  <c r="F787" i="1"/>
  <c r="M787" i="1" s="1"/>
  <c r="F786" i="1"/>
  <c r="M786" i="1" s="1"/>
  <c r="F785" i="1"/>
  <c r="M785" i="1" s="1"/>
  <c r="F784" i="1"/>
  <c r="M784" i="1" s="1"/>
  <c r="F783" i="1"/>
  <c r="M783" i="1" s="1"/>
  <c r="F782" i="1"/>
  <c r="M782" i="1" s="1"/>
  <c r="F781" i="1"/>
  <c r="M781" i="1" s="1"/>
  <c r="F780" i="1"/>
  <c r="M780" i="1" s="1"/>
  <c r="F779" i="1"/>
  <c r="M779" i="1" s="1"/>
  <c r="F778" i="1"/>
  <c r="M778" i="1" s="1"/>
  <c r="F777" i="1"/>
  <c r="M777" i="1" s="1"/>
  <c r="F776" i="1"/>
  <c r="M776" i="1" s="1"/>
  <c r="F775" i="1"/>
  <c r="M775" i="1" s="1"/>
  <c r="F774" i="1"/>
  <c r="M774" i="1" s="1"/>
  <c r="F773" i="1"/>
  <c r="M773" i="1" s="1"/>
  <c r="C769" i="1"/>
  <c r="B769" i="1"/>
  <c r="F767" i="1"/>
  <c r="M767" i="1" s="1"/>
  <c r="F766" i="1"/>
  <c r="M766" i="1" s="1"/>
  <c r="F765" i="1"/>
  <c r="M765" i="1" s="1"/>
  <c r="F764" i="1"/>
  <c r="M764" i="1" s="1"/>
  <c r="F763" i="1"/>
  <c r="M763" i="1" s="1"/>
  <c r="F762" i="1"/>
  <c r="M762" i="1" s="1"/>
  <c r="K761" i="1"/>
  <c r="F761" i="1"/>
  <c r="M761" i="1" s="1"/>
  <c r="F760" i="1"/>
  <c r="M760" i="1" s="1"/>
  <c r="C756" i="1"/>
  <c r="B756" i="1"/>
  <c r="F754" i="1"/>
  <c r="M754" i="1" s="1"/>
  <c r="F753" i="1"/>
  <c r="M753" i="1" s="1"/>
  <c r="F752" i="1"/>
  <c r="M752" i="1" s="1"/>
  <c r="F751" i="1"/>
  <c r="M751" i="1" s="1"/>
  <c r="F750" i="1"/>
  <c r="M750" i="1" s="1"/>
  <c r="F749" i="1"/>
  <c r="M749" i="1" s="1"/>
  <c r="F748" i="1"/>
  <c r="M748" i="1" s="1"/>
  <c r="F747" i="1"/>
  <c r="M747" i="1" s="1"/>
  <c r="C743" i="1"/>
  <c r="B743" i="1"/>
  <c r="F741" i="1"/>
  <c r="M741" i="1" s="1"/>
  <c r="F740" i="1"/>
  <c r="M740" i="1" s="1"/>
  <c r="F739" i="1"/>
  <c r="M739" i="1" s="1"/>
  <c r="F738" i="1"/>
  <c r="M738" i="1" s="1"/>
  <c r="F737" i="1"/>
  <c r="M737" i="1" s="1"/>
  <c r="F736" i="1"/>
  <c r="M736" i="1" s="1"/>
  <c r="F735" i="1"/>
  <c r="M735" i="1" s="1"/>
  <c r="F734" i="1"/>
  <c r="M734" i="1" s="1"/>
  <c r="C730" i="1"/>
  <c r="B730" i="1"/>
  <c r="F728" i="1"/>
  <c r="M728" i="1" s="1"/>
  <c r="F727" i="1"/>
  <c r="M727" i="1" s="1"/>
  <c r="F726" i="1"/>
  <c r="M726" i="1" s="1"/>
  <c r="F725" i="1"/>
  <c r="M725" i="1" s="1"/>
  <c r="F724" i="1"/>
  <c r="M724" i="1" s="1"/>
  <c r="F723" i="1"/>
  <c r="M723" i="1" s="1"/>
  <c r="F722" i="1"/>
  <c r="M722" i="1" s="1"/>
  <c r="F721" i="1"/>
  <c r="M721" i="1" s="1"/>
  <c r="F720" i="1"/>
  <c r="M720" i="1" s="1"/>
  <c r="F719" i="1"/>
  <c r="M719" i="1" s="1"/>
  <c r="F718" i="1"/>
  <c r="M718" i="1" s="1"/>
  <c r="F717" i="1"/>
  <c r="M717" i="1" s="1"/>
  <c r="F716" i="1"/>
  <c r="M716" i="1" s="1"/>
  <c r="F715" i="1"/>
  <c r="M715" i="1" s="1"/>
  <c r="F714" i="1"/>
  <c r="M714" i="1" s="1"/>
  <c r="F713" i="1"/>
  <c r="M713" i="1" s="1"/>
  <c r="F712" i="1"/>
  <c r="M712" i="1" s="1"/>
  <c r="F711" i="1"/>
  <c r="M711" i="1" s="1"/>
  <c r="C707" i="1"/>
  <c r="B707" i="1"/>
  <c r="F705" i="1"/>
  <c r="M705" i="1" s="1"/>
  <c r="F704" i="1"/>
  <c r="M704" i="1" s="1"/>
  <c r="F703" i="1"/>
  <c r="M703" i="1" s="1"/>
  <c r="F702" i="1"/>
  <c r="M702" i="1" s="1"/>
  <c r="F701" i="1"/>
  <c r="M701" i="1" s="1"/>
  <c r="F700" i="1"/>
  <c r="M700" i="1" s="1"/>
  <c r="F699" i="1"/>
  <c r="M699" i="1" s="1"/>
  <c r="F698" i="1"/>
  <c r="M698" i="1" s="1"/>
  <c r="F697" i="1"/>
  <c r="M697" i="1" s="1"/>
  <c r="F696" i="1"/>
  <c r="M696" i="1" s="1"/>
  <c r="F695" i="1"/>
  <c r="M695" i="1" s="1"/>
  <c r="F694" i="1"/>
  <c r="M694" i="1" s="1"/>
  <c r="F693" i="1"/>
  <c r="M693" i="1" s="1"/>
  <c r="F692" i="1"/>
  <c r="M692" i="1" s="1"/>
  <c r="F691" i="1"/>
  <c r="M691" i="1" s="1"/>
  <c r="F690" i="1"/>
  <c r="M690" i="1" s="1"/>
  <c r="F689" i="1"/>
  <c r="M689" i="1" s="1"/>
  <c r="F688" i="1"/>
  <c r="M688" i="1" s="1"/>
  <c r="F687" i="1"/>
  <c r="M687" i="1" s="1"/>
  <c r="F686" i="1"/>
  <c r="M686" i="1" s="1"/>
  <c r="F685" i="1"/>
  <c r="M685" i="1" s="1"/>
  <c r="F684" i="1"/>
  <c r="M684" i="1" s="1"/>
  <c r="F683" i="1"/>
  <c r="M683" i="1" s="1"/>
  <c r="F682" i="1"/>
  <c r="M682" i="1" s="1"/>
  <c r="F681" i="1"/>
  <c r="M681" i="1" s="1"/>
  <c r="F680" i="1"/>
  <c r="M680" i="1" s="1"/>
  <c r="F679" i="1"/>
  <c r="M679" i="1" s="1"/>
  <c r="F678" i="1"/>
  <c r="M678" i="1" s="1"/>
  <c r="F677" i="1"/>
  <c r="M677" i="1" s="1"/>
  <c r="F676" i="1"/>
  <c r="M676" i="1" s="1"/>
  <c r="F675" i="1"/>
  <c r="M675" i="1" s="1"/>
  <c r="F674" i="1"/>
  <c r="M674" i="1" s="1"/>
  <c r="F673" i="1"/>
  <c r="M673" i="1" s="1"/>
  <c r="F672" i="1"/>
  <c r="M672" i="1" s="1"/>
  <c r="F671" i="1"/>
  <c r="M671" i="1" s="1"/>
  <c r="F670" i="1"/>
  <c r="M670" i="1" s="1"/>
  <c r="F669" i="1"/>
  <c r="M669" i="1" s="1"/>
  <c r="F668" i="1"/>
  <c r="M668" i="1" s="1"/>
  <c r="F667" i="1"/>
  <c r="M667" i="1" s="1"/>
  <c r="F666" i="1"/>
  <c r="M666" i="1" s="1"/>
  <c r="F665" i="1"/>
  <c r="M665" i="1" s="1"/>
  <c r="F664" i="1"/>
  <c r="M664" i="1" s="1"/>
  <c r="F663" i="1"/>
  <c r="M663" i="1" s="1"/>
  <c r="F662" i="1"/>
  <c r="M662" i="1" s="1"/>
  <c r="F661" i="1"/>
  <c r="M661" i="1" s="1"/>
  <c r="F660" i="1"/>
  <c r="M660" i="1" s="1"/>
  <c r="F659" i="1"/>
  <c r="M659" i="1" s="1"/>
  <c r="F658" i="1"/>
  <c r="M658" i="1" s="1"/>
  <c r="F657" i="1"/>
  <c r="M657" i="1" s="1"/>
  <c r="F656" i="1"/>
  <c r="M656" i="1" s="1"/>
  <c r="C652" i="1"/>
  <c r="B652" i="1"/>
  <c r="K650" i="1"/>
  <c r="F650" i="1"/>
  <c r="M650" i="1" s="1"/>
  <c r="K649" i="1"/>
  <c r="F649" i="1"/>
  <c r="M649" i="1" s="1"/>
  <c r="F648" i="1"/>
  <c r="M648" i="1" s="1"/>
  <c r="K647" i="1"/>
  <c r="F647" i="1"/>
  <c r="M647" i="1" s="1"/>
  <c r="F646" i="1"/>
  <c r="M646" i="1" s="1"/>
  <c r="F645" i="1"/>
  <c r="M645" i="1" s="1"/>
  <c r="K644" i="1"/>
  <c r="F644" i="1"/>
  <c r="M644" i="1" s="1"/>
  <c r="F643" i="1"/>
  <c r="M643" i="1" s="1"/>
  <c r="F642" i="1"/>
  <c r="M642" i="1" s="1"/>
  <c r="K641" i="1"/>
  <c r="F641" i="1"/>
  <c r="M641" i="1" s="1"/>
  <c r="K640" i="1"/>
  <c r="F640" i="1"/>
  <c r="M640" i="1" s="1"/>
  <c r="F639" i="1"/>
  <c r="M639" i="1" s="1"/>
  <c r="F638" i="1"/>
  <c r="M638" i="1" s="1"/>
  <c r="K637" i="1"/>
  <c r="F637" i="1"/>
  <c r="M637" i="1" s="1"/>
  <c r="F636" i="1"/>
  <c r="M636" i="1" s="1"/>
  <c r="F635" i="1"/>
  <c r="M635" i="1" s="1"/>
  <c r="K634" i="1"/>
  <c r="F634" i="1"/>
  <c r="M634" i="1" s="1"/>
  <c r="K633" i="1"/>
  <c r="F633" i="1"/>
  <c r="M633" i="1" s="1"/>
  <c r="C629" i="1"/>
  <c r="B629" i="1"/>
  <c r="F627" i="1"/>
  <c r="M627" i="1" s="1"/>
  <c r="F626" i="1"/>
  <c r="M626" i="1" s="1"/>
  <c r="F625" i="1"/>
  <c r="M625" i="1" s="1"/>
  <c r="F624" i="1"/>
  <c r="M624" i="1" s="1"/>
  <c r="F623" i="1"/>
  <c r="M623" i="1" s="1"/>
  <c r="F622" i="1"/>
  <c r="M622" i="1" s="1"/>
  <c r="F621" i="1"/>
  <c r="M621" i="1" s="1"/>
  <c r="F620" i="1"/>
  <c r="M620" i="1" s="1"/>
  <c r="C616" i="1"/>
  <c r="B616" i="1"/>
  <c r="F614" i="1"/>
  <c r="M614" i="1" s="1"/>
  <c r="F613" i="1"/>
  <c r="M613" i="1" s="1"/>
  <c r="F612" i="1"/>
  <c r="M612" i="1" s="1"/>
  <c r="F611" i="1"/>
  <c r="M611" i="1" s="1"/>
  <c r="F610" i="1"/>
  <c r="M610" i="1" s="1"/>
  <c r="F609" i="1"/>
  <c r="M609" i="1" s="1"/>
  <c r="F608" i="1"/>
  <c r="M608" i="1" s="1"/>
  <c r="F607" i="1"/>
  <c r="M607" i="1" s="1"/>
  <c r="F606" i="1"/>
  <c r="M606" i="1" s="1"/>
  <c r="F605" i="1"/>
  <c r="M605" i="1" s="1"/>
  <c r="F604" i="1"/>
  <c r="M604" i="1" s="1"/>
  <c r="F603" i="1"/>
  <c r="M603" i="1" s="1"/>
  <c r="F602" i="1"/>
  <c r="M602" i="1" s="1"/>
  <c r="F601" i="1"/>
  <c r="M601" i="1" s="1"/>
  <c r="F600" i="1"/>
  <c r="M600" i="1" s="1"/>
  <c r="F599" i="1"/>
  <c r="M599" i="1" s="1"/>
  <c r="F598" i="1"/>
  <c r="M598" i="1" s="1"/>
  <c r="F597" i="1"/>
  <c r="M597" i="1" s="1"/>
  <c r="F596" i="1"/>
  <c r="M596" i="1" s="1"/>
  <c r="F595" i="1"/>
  <c r="M595" i="1" s="1"/>
  <c r="F594" i="1"/>
  <c r="M594" i="1" s="1"/>
  <c r="F593" i="1"/>
  <c r="M593" i="1" s="1"/>
  <c r="C589" i="1"/>
  <c r="B589" i="1"/>
  <c r="F587" i="1"/>
  <c r="M587" i="1" s="1"/>
  <c r="F586" i="1"/>
  <c r="M586" i="1" s="1"/>
  <c r="F585" i="1"/>
  <c r="M585" i="1" s="1"/>
  <c r="F584" i="1"/>
  <c r="M584" i="1" s="1"/>
  <c r="F583" i="1"/>
  <c r="M583" i="1" s="1"/>
  <c r="F582" i="1"/>
  <c r="M582" i="1" s="1"/>
  <c r="F581" i="1"/>
  <c r="M581" i="1" s="1"/>
  <c r="F580" i="1"/>
  <c r="M580" i="1" s="1"/>
  <c r="F579" i="1"/>
  <c r="M579" i="1" s="1"/>
  <c r="F578" i="1"/>
  <c r="M578" i="1" s="1"/>
  <c r="F577" i="1"/>
  <c r="M577" i="1" s="1"/>
  <c r="F576" i="1"/>
  <c r="M576" i="1" s="1"/>
  <c r="F575" i="1"/>
  <c r="M575" i="1" s="1"/>
  <c r="F574" i="1"/>
  <c r="M574" i="1" s="1"/>
  <c r="F573" i="1"/>
  <c r="M573" i="1" s="1"/>
  <c r="F572" i="1"/>
  <c r="M572" i="1" s="1"/>
  <c r="F571" i="1"/>
  <c r="M571" i="1" s="1"/>
  <c r="F570" i="1"/>
  <c r="M570" i="1" s="1"/>
  <c r="C566" i="1"/>
  <c r="B566" i="1"/>
  <c r="F564" i="1"/>
  <c r="M564" i="1" s="1"/>
  <c r="F563" i="1"/>
  <c r="M563" i="1" s="1"/>
  <c r="F562" i="1"/>
  <c r="M562" i="1" s="1"/>
  <c r="F561" i="1"/>
  <c r="M561" i="1" s="1"/>
  <c r="F560" i="1"/>
  <c r="M560" i="1" s="1"/>
  <c r="F559" i="1"/>
  <c r="M559" i="1" s="1"/>
  <c r="F558" i="1"/>
  <c r="M558" i="1" s="1"/>
  <c r="F557" i="1"/>
  <c r="M557" i="1" s="1"/>
  <c r="F556" i="1"/>
  <c r="M556" i="1" s="1"/>
  <c r="F555" i="1"/>
  <c r="M555" i="1" s="1"/>
  <c r="F554" i="1"/>
  <c r="M554" i="1" s="1"/>
  <c r="F553" i="1"/>
  <c r="M553" i="1" s="1"/>
  <c r="F552" i="1"/>
  <c r="M552" i="1" s="1"/>
  <c r="F551" i="1"/>
  <c r="M551" i="1" s="1"/>
  <c r="F550" i="1"/>
  <c r="M550" i="1" s="1"/>
  <c r="F549" i="1"/>
  <c r="M549" i="1" s="1"/>
  <c r="F548" i="1"/>
  <c r="M548" i="1" s="1"/>
  <c r="F547" i="1"/>
  <c r="M547" i="1" s="1"/>
  <c r="F546" i="1"/>
  <c r="M546" i="1" s="1"/>
  <c r="C542" i="1"/>
  <c r="B542" i="1"/>
  <c r="F540" i="1"/>
  <c r="M540" i="1" s="1"/>
  <c r="F539" i="1"/>
  <c r="M539" i="1" s="1"/>
  <c r="F538" i="1"/>
  <c r="M538" i="1" s="1"/>
  <c r="F537" i="1"/>
  <c r="M537" i="1" s="1"/>
  <c r="F536" i="1"/>
  <c r="M536" i="1" s="1"/>
  <c r="F535" i="1"/>
  <c r="M535" i="1" s="1"/>
  <c r="F534" i="1"/>
  <c r="M534" i="1" s="1"/>
  <c r="F533" i="1"/>
  <c r="M533" i="1" s="1"/>
  <c r="F532" i="1"/>
  <c r="M532" i="1" s="1"/>
  <c r="C528" i="1"/>
  <c r="B528" i="1"/>
  <c r="F526" i="1"/>
  <c r="M526" i="1" s="1"/>
  <c r="F525" i="1"/>
  <c r="M525" i="1" s="1"/>
  <c r="F524" i="1"/>
  <c r="M524" i="1" s="1"/>
  <c r="F523" i="1"/>
  <c r="M523" i="1" s="1"/>
  <c r="F522" i="1"/>
  <c r="M522" i="1" s="1"/>
  <c r="F521" i="1"/>
  <c r="M521" i="1" s="1"/>
  <c r="F520" i="1"/>
  <c r="M520" i="1" s="1"/>
  <c r="F519" i="1"/>
  <c r="M519" i="1" s="1"/>
  <c r="F518" i="1"/>
  <c r="M518" i="1" s="1"/>
  <c r="F517" i="1"/>
  <c r="M517" i="1" s="1"/>
  <c r="F516" i="1"/>
  <c r="M516" i="1" s="1"/>
  <c r="F515" i="1"/>
  <c r="M515" i="1" s="1"/>
  <c r="F514" i="1"/>
  <c r="M514" i="1" s="1"/>
  <c r="C510" i="1"/>
  <c r="B510" i="1"/>
  <c r="F508" i="1"/>
  <c r="M508" i="1" s="1"/>
  <c r="F507" i="1"/>
  <c r="M507" i="1" s="1"/>
  <c r="F506" i="1"/>
  <c r="M506" i="1" s="1"/>
  <c r="F505" i="1"/>
  <c r="M505" i="1" s="1"/>
  <c r="F504" i="1"/>
  <c r="M504" i="1" s="1"/>
  <c r="F503" i="1"/>
  <c r="M503" i="1" s="1"/>
  <c r="F502" i="1"/>
  <c r="M502" i="1" s="1"/>
  <c r="F501" i="1"/>
  <c r="M501" i="1" s="1"/>
  <c r="F500" i="1"/>
  <c r="M500" i="1" s="1"/>
  <c r="F499" i="1"/>
  <c r="M499" i="1" s="1"/>
  <c r="F498" i="1"/>
  <c r="M498" i="1" s="1"/>
  <c r="F497" i="1"/>
  <c r="M497" i="1" s="1"/>
  <c r="F496" i="1"/>
  <c r="M496" i="1" s="1"/>
  <c r="F495" i="1"/>
  <c r="M495" i="1" s="1"/>
  <c r="F494" i="1"/>
  <c r="M494" i="1" s="1"/>
  <c r="F493" i="1"/>
  <c r="M493" i="1" s="1"/>
  <c r="F492" i="1"/>
  <c r="M492" i="1" s="1"/>
  <c r="F491" i="1"/>
  <c r="M491" i="1" s="1"/>
  <c r="C487" i="1"/>
  <c r="B487" i="1"/>
  <c r="F485" i="1"/>
  <c r="M485" i="1" s="1"/>
  <c r="F484" i="1"/>
  <c r="M484" i="1" s="1"/>
  <c r="F483" i="1"/>
  <c r="M483" i="1" s="1"/>
  <c r="F482" i="1"/>
  <c r="M482" i="1" s="1"/>
  <c r="F481" i="1"/>
  <c r="M481" i="1" s="1"/>
  <c r="F480" i="1"/>
  <c r="M480" i="1" s="1"/>
  <c r="F479" i="1"/>
  <c r="M479" i="1" s="1"/>
  <c r="F478" i="1"/>
  <c r="M478" i="1" s="1"/>
  <c r="F477" i="1"/>
  <c r="M477" i="1" s="1"/>
  <c r="F476" i="1"/>
  <c r="M476" i="1" s="1"/>
  <c r="F475" i="1"/>
  <c r="M475" i="1" s="1"/>
  <c r="F474" i="1"/>
  <c r="M474" i="1" s="1"/>
  <c r="F473" i="1"/>
  <c r="M473" i="1" s="1"/>
  <c r="F472" i="1"/>
  <c r="M472" i="1" s="1"/>
  <c r="F471" i="1"/>
  <c r="M471" i="1" s="1"/>
  <c r="F470" i="1"/>
  <c r="M470" i="1" s="1"/>
  <c r="F469" i="1"/>
  <c r="M469" i="1" s="1"/>
  <c r="F468" i="1"/>
  <c r="M468" i="1" s="1"/>
  <c r="F467" i="1"/>
  <c r="M467" i="1" s="1"/>
  <c r="F466" i="1"/>
  <c r="M466" i="1" s="1"/>
  <c r="F465" i="1"/>
  <c r="M465" i="1" s="1"/>
  <c r="F464" i="1"/>
  <c r="M464" i="1" s="1"/>
  <c r="F463" i="1"/>
  <c r="M463" i="1" s="1"/>
  <c r="C459" i="1"/>
  <c r="B459" i="1"/>
  <c r="F457" i="1"/>
  <c r="M457" i="1" s="1"/>
  <c r="F456" i="1"/>
  <c r="M456" i="1" s="1"/>
  <c r="F455" i="1"/>
  <c r="M455" i="1" s="1"/>
  <c r="F454" i="1"/>
  <c r="M454" i="1" s="1"/>
  <c r="F453" i="1"/>
  <c r="M453" i="1" s="1"/>
  <c r="F452" i="1"/>
  <c r="M452" i="1" s="1"/>
  <c r="F451" i="1"/>
  <c r="M451" i="1" s="1"/>
  <c r="F450" i="1"/>
  <c r="M450" i="1" s="1"/>
  <c r="F449" i="1"/>
  <c r="M449" i="1" s="1"/>
  <c r="F448" i="1"/>
  <c r="M448" i="1" s="1"/>
  <c r="F447" i="1"/>
  <c r="M447" i="1" s="1"/>
  <c r="F446" i="1"/>
  <c r="M446" i="1" s="1"/>
  <c r="C442" i="1"/>
  <c r="B442" i="1"/>
  <c r="F440" i="1"/>
  <c r="M440" i="1" s="1"/>
  <c r="F439" i="1"/>
  <c r="M439" i="1" s="1"/>
  <c r="F438" i="1"/>
  <c r="M438" i="1" s="1"/>
  <c r="F437" i="1"/>
  <c r="M437" i="1" s="1"/>
  <c r="F436" i="1"/>
  <c r="M436" i="1" s="1"/>
  <c r="F435" i="1"/>
  <c r="M435" i="1" s="1"/>
  <c r="F434" i="1"/>
  <c r="M434" i="1" s="1"/>
  <c r="F433" i="1"/>
  <c r="M433" i="1" s="1"/>
  <c r="F432" i="1"/>
  <c r="M432" i="1" s="1"/>
  <c r="F431" i="1"/>
  <c r="M431" i="1" s="1"/>
  <c r="F430" i="1"/>
  <c r="M430" i="1" s="1"/>
  <c r="F429" i="1"/>
  <c r="M429" i="1" s="1"/>
  <c r="F428" i="1"/>
  <c r="M428" i="1" s="1"/>
  <c r="F427" i="1"/>
  <c r="M427" i="1" s="1"/>
  <c r="F426" i="1"/>
  <c r="M426" i="1" s="1"/>
  <c r="F425" i="1"/>
  <c r="M425" i="1" s="1"/>
  <c r="F424" i="1"/>
  <c r="M424" i="1" s="1"/>
  <c r="F423" i="1"/>
  <c r="M423" i="1" s="1"/>
  <c r="F422" i="1"/>
  <c r="M422" i="1" s="1"/>
  <c r="F421" i="1"/>
  <c r="M421" i="1" s="1"/>
  <c r="F420" i="1"/>
  <c r="M420" i="1" s="1"/>
  <c r="F419" i="1"/>
  <c r="M419" i="1" s="1"/>
  <c r="F418" i="1"/>
  <c r="M418" i="1" s="1"/>
  <c r="F417" i="1"/>
  <c r="M417" i="1" s="1"/>
  <c r="F416" i="1"/>
  <c r="M416" i="1" s="1"/>
  <c r="F415" i="1"/>
  <c r="M415" i="1" s="1"/>
  <c r="F414" i="1"/>
  <c r="M414" i="1" s="1"/>
  <c r="F413" i="1"/>
  <c r="M413" i="1" s="1"/>
  <c r="F412" i="1"/>
  <c r="M412" i="1" s="1"/>
  <c r="F411" i="1"/>
  <c r="M411" i="1" s="1"/>
  <c r="F410" i="1"/>
  <c r="M410" i="1" s="1"/>
  <c r="F409" i="1"/>
  <c r="M409" i="1" s="1"/>
  <c r="F408" i="1"/>
  <c r="M408" i="1" s="1"/>
  <c r="F407" i="1"/>
  <c r="M407" i="1" s="1"/>
  <c r="F406" i="1"/>
  <c r="M406" i="1" s="1"/>
  <c r="F405" i="1"/>
  <c r="M405" i="1" s="1"/>
  <c r="F404" i="1"/>
  <c r="M404" i="1" s="1"/>
  <c r="F403" i="1"/>
  <c r="M403" i="1" s="1"/>
  <c r="F402" i="1"/>
  <c r="M402" i="1" s="1"/>
  <c r="F401" i="1"/>
  <c r="M401" i="1" s="1"/>
  <c r="F400" i="1"/>
  <c r="M400" i="1" s="1"/>
  <c r="F399" i="1"/>
  <c r="M399" i="1" s="1"/>
  <c r="F398" i="1"/>
  <c r="M398" i="1" s="1"/>
  <c r="F397" i="1"/>
  <c r="M397" i="1" s="1"/>
  <c r="F396" i="1"/>
  <c r="M396" i="1" s="1"/>
  <c r="F395" i="1"/>
  <c r="M395" i="1" s="1"/>
  <c r="F394" i="1"/>
  <c r="M394" i="1" s="1"/>
  <c r="F393" i="1"/>
  <c r="M393" i="1" s="1"/>
  <c r="F392" i="1"/>
  <c r="M392" i="1" s="1"/>
  <c r="F391" i="1"/>
  <c r="M391" i="1" s="1"/>
  <c r="F390" i="1"/>
  <c r="M390" i="1" s="1"/>
  <c r="F389" i="1"/>
  <c r="M389" i="1" s="1"/>
  <c r="F388" i="1"/>
  <c r="M388" i="1" s="1"/>
  <c r="F387" i="1"/>
  <c r="M387" i="1" s="1"/>
  <c r="F386" i="1"/>
  <c r="M386" i="1" s="1"/>
  <c r="F385" i="1"/>
  <c r="M385" i="1" s="1"/>
  <c r="C381" i="1"/>
  <c r="B381" i="1"/>
  <c r="F379" i="1"/>
  <c r="M379" i="1" s="1"/>
  <c r="F378" i="1"/>
  <c r="M378" i="1" s="1"/>
  <c r="F377" i="1"/>
  <c r="M377" i="1" s="1"/>
  <c r="F376" i="1"/>
  <c r="M376" i="1" s="1"/>
  <c r="F375" i="1"/>
  <c r="M375" i="1" s="1"/>
  <c r="F374" i="1"/>
  <c r="M374" i="1" s="1"/>
  <c r="F373" i="1"/>
  <c r="M373" i="1" s="1"/>
  <c r="F372" i="1"/>
  <c r="M372" i="1" s="1"/>
  <c r="F371" i="1"/>
  <c r="M371" i="1" s="1"/>
  <c r="C367" i="1"/>
  <c r="B367" i="1"/>
  <c r="F365" i="1"/>
  <c r="M365" i="1" s="1"/>
  <c r="F364" i="1"/>
  <c r="M364" i="1" s="1"/>
  <c r="F363" i="1"/>
  <c r="M363" i="1" s="1"/>
  <c r="F362" i="1"/>
  <c r="M362" i="1" s="1"/>
  <c r="F361" i="1"/>
  <c r="M361" i="1" s="1"/>
  <c r="F360" i="1"/>
  <c r="M360" i="1" s="1"/>
  <c r="F359" i="1"/>
  <c r="M359" i="1" s="1"/>
  <c r="F358" i="1"/>
  <c r="M358" i="1" s="1"/>
  <c r="F357" i="1"/>
  <c r="M357" i="1" s="1"/>
  <c r="F356" i="1"/>
  <c r="M356" i="1" s="1"/>
  <c r="C352" i="1"/>
  <c r="B352" i="1"/>
  <c r="F350" i="1"/>
  <c r="M350" i="1" s="1"/>
  <c r="F349" i="1"/>
  <c r="M349" i="1" s="1"/>
  <c r="F348" i="1"/>
  <c r="M348" i="1" s="1"/>
  <c r="F347" i="1"/>
  <c r="M347" i="1" s="1"/>
  <c r="F346" i="1"/>
  <c r="M346" i="1" s="1"/>
  <c r="F345" i="1"/>
  <c r="M345" i="1" s="1"/>
  <c r="F344" i="1"/>
  <c r="M344" i="1" s="1"/>
  <c r="F343" i="1"/>
  <c r="M343" i="1" s="1"/>
  <c r="F342" i="1"/>
  <c r="M342" i="1" s="1"/>
  <c r="C337" i="1"/>
  <c r="B337" i="1"/>
  <c r="F335" i="1"/>
  <c r="M335" i="1" s="1"/>
  <c r="F334" i="1"/>
  <c r="M334" i="1" s="1"/>
  <c r="F333" i="1"/>
  <c r="M333" i="1" s="1"/>
  <c r="F332" i="1"/>
  <c r="M332" i="1" s="1"/>
  <c r="F331" i="1"/>
  <c r="M331" i="1" s="1"/>
  <c r="F330" i="1"/>
  <c r="M330" i="1" s="1"/>
  <c r="F329" i="1"/>
  <c r="M329" i="1" s="1"/>
  <c r="F328" i="1"/>
  <c r="M328" i="1" s="1"/>
  <c r="F327" i="1"/>
  <c r="M327" i="1" s="1"/>
  <c r="F326" i="1"/>
  <c r="M326" i="1" s="1"/>
  <c r="F325" i="1"/>
  <c r="M325" i="1" s="1"/>
  <c r="F324" i="1"/>
  <c r="M324" i="1" s="1"/>
  <c r="F323" i="1"/>
  <c r="M323" i="1" s="1"/>
  <c r="F322" i="1"/>
  <c r="M322" i="1" s="1"/>
  <c r="F321" i="1"/>
  <c r="M321" i="1" s="1"/>
  <c r="F320" i="1"/>
  <c r="M320" i="1" s="1"/>
  <c r="F319" i="1"/>
  <c r="M319" i="1" s="1"/>
  <c r="F318" i="1"/>
  <c r="M318" i="1" s="1"/>
  <c r="C314" i="1"/>
  <c r="B314" i="1"/>
  <c r="K312" i="1"/>
  <c r="F312" i="1"/>
  <c r="M312" i="1" s="1"/>
  <c r="F311" i="1"/>
  <c r="M311" i="1" s="1"/>
  <c r="F310" i="1"/>
  <c r="M310" i="1" s="1"/>
  <c r="F309" i="1"/>
  <c r="M309" i="1" s="1"/>
  <c r="K308" i="1"/>
  <c r="F308" i="1"/>
  <c r="M308" i="1" s="1"/>
  <c r="K307" i="1"/>
  <c r="F307" i="1"/>
  <c r="M307" i="1" s="1"/>
  <c r="F306" i="1"/>
  <c r="M306" i="1" s="1"/>
  <c r="F305" i="1"/>
  <c r="M305" i="1" s="1"/>
  <c r="F304" i="1"/>
  <c r="M304" i="1" s="1"/>
  <c r="F303" i="1"/>
  <c r="M303" i="1" s="1"/>
  <c r="C299" i="1"/>
  <c r="F297" i="1"/>
  <c r="M297" i="1" s="1"/>
  <c r="F296" i="1"/>
  <c r="M296" i="1" s="1"/>
  <c r="F295" i="1"/>
  <c r="M295" i="1" s="1"/>
  <c r="F294" i="1"/>
  <c r="M294" i="1" s="1"/>
  <c r="F293" i="1"/>
  <c r="M293" i="1" s="1"/>
  <c r="F292" i="1"/>
  <c r="M292" i="1" s="1"/>
  <c r="F291" i="1"/>
  <c r="M291" i="1" s="1"/>
  <c r="F290" i="1"/>
  <c r="M290" i="1" s="1"/>
  <c r="F289" i="1"/>
  <c r="M289" i="1" s="1"/>
  <c r="F288" i="1"/>
  <c r="M288" i="1" s="1"/>
  <c r="F287" i="1"/>
  <c r="M287" i="1" s="1"/>
  <c r="F286" i="1"/>
  <c r="M286" i="1" s="1"/>
  <c r="F285" i="1"/>
  <c r="M285" i="1" s="1"/>
  <c r="F284" i="1"/>
  <c r="M284" i="1" s="1"/>
  <c r="F283" i="1"/>
  <c r="M283" i="1" s="1"/>
  <c r="C279" i="1"/>
  <c r="B279" i="1"/>
  <c r="F277" i="1"/>
  <c r="M277" i="1" s="1"/>
  <c r="F276" i="1"/>
  <c r="M276" i="1" s="1"/>
  <c r="F275" i="1"/>
  <c r="M275" i="1" s="1"/>
  <c r="F274" i="1"/>
  <c r="M274" i="1" s="1"/>
  <c r="F273" i="1"/>
  <c r="M273" i="1" s="1"/>
  <c r="F272" i="1"/>
  <c r="M272" i="1" s="1"/>
  <c r="F271" i="1"/>
  <c r="M271" i="1" s="1"/>
  <c r="F270" i="1"/>
  <c r="M270" i="1" s="1"/>
  <c r="F269" i="1"/>
  <c r="M269" i="1" s="1"/>
  <c r="F268" i="1"/>
  <c r="M268" i="1" s="1"/>
  <c r="F267" i="1"/>
  <c r="M267" i="1" s="1"/>
  <c r="F266" i="1"/>
  <c r="M266" i="1" s="1"/>
  <c r="F265" i="1"/>
  <c r="M265" i="1" s="1"/>
  <c r="F264" i="1"/>
  <c r="M264" i="1" s="1"/>
  <c r="F263" i="1"/>
  <c r="M263" i="1" s="1"/>
  <c r="F262" i="1"/>
  <c r="M262" i="1" s="1"/>
  <c r="F261" i="1"/>
  <c r="M261" i="1" s="1"/>
  <c r="F260" i="1"/>
  <c r="M260" i="1" s="1"/>
  <c r="F259" i="1"/>
  <c r="M259" i="1" s="1"/>
  <c r="F258" i="1"/>
  <c r="M258" i="1" s="1"/>
  <c r="F257" i="1"/>
  <c r="M257" i="1" s="1"/>
  <c r="C253" i="1"/>
  <c r="B253" i="1"/>
  <c r="F251" i="1"/>
  <c r="M251" i="1" s="1"/>
  <c r="F250" i="1"/>
  <c r="M250" i="1" s="1"/>
  <c r="F249" i="1"/>
  <c r="M249" i="1" s="1"/>
  <c r="F248" i="1"/>
  <c r="M248" i="1" s="1"/>
  <c r="F247" i="1"/>
  <c r="M247" i="1" s="1"/>
  <c r="F246" i="1"/>
  <c r="M246" i="1" s="1"/>
  <c r="F245" i="1"/>
  <c r="M245" i="1" s="1"/>
  <c r="F244" i="1"/>
  <c r="M244" i="1" s="1"/>
  <c r="F243" i="1"/>
  <c r="M243" i="1" s="1"/>
  <c r="F242" i="1"/>
  <c r="M242" i="1" s="1"/>
  <c r="F241" i="1"/>
  <c r="M241" i="1" s="1"/>
  <c r="F240" i="1"/>
  <c r="M240" i="1" s="1"/>
  <c r="F239" i="1"/>
  <c r="M239" i="1" s="1"/>
  <c r="F238" i="1"/>
  <c r="M238" i="1" s="1"/>
  <c r="F237" i="1"/>
  <c r="M237" i="1" s="1"/>
  <c r="F236" i="1"/>
  <c r="M236" i="1" s="1"/>
  <c r="F235" i="1"/>
  <c r="M235" i="1" s="1"/>
  <c r="F234" i="1"/>
  <c r="M234" i="1" s="1"/>
  <c r="F233" i="1"/>
  <c r="M233" i="1" s="1"/>
  <c r="F232" i="1"/>
  <c r="M232" i="1" s="1"/>
  <c r="F231" i="1"/>
  <c r="M231" i="1" s="1"/>
  <c r="F230" i="1"/>
  <c r="M230" i="1" s="1"/>
  <c r="C226" i="1"/>
  <c r="B226" i="1"/>
  <c r="F224" i="1"/>
  <c r="M224" i="1" s="1"/>
  <c r="F223" i="1"/>
  <c r="M223" i="1" s="1"/>
  <c r="F222" i="1"/>
  <c r="M222" i="1" s="1"/>
  <c r="F221" i="1"/>
  <c r="M221" i="1" s="1"/>
  <c r="F220" i="1"/>
  <c r="M220" i="1" s="1"/>
  <c r="F219" i="1"/>
  <c r="M219" i="1" s="1"/>
  <c r="F218" i="1"/>
  <c r="M218" i="1" s="1"/>
  <c r="F217" i="1"/>
  <c r="M217" i="1" s="1"/>
  <c r="F216" i="1"/>
  <c r="M216" i="1" s="1"/>
  <c r="F215" i="1"/>
  <c r="M215" i="1" s="1"/>
  <c r="C211" i="1"/>
  <c r="B211" i="1"/>
  <c r="F209" i="1"/>
  <c r="M209" i="1" s="1"/>
  <c r="F208" i="1"/>
  <c r="M208" i="1" s="1"/>
  <c r="F207" i="1"/>
  <c r="M207" i="1" s="1"/>
  <c r="F206" i="1"/>
  <c r="M206" i="1" s="1"/>
  <c r="F205" i="1"/>
  <c r="M205" i="1" s="1"/>
  <c r="F204" i="1"/>
  <c r="M204" i="1" s="1"/>
  <c r="F203" i="1"/>
  <c r="M203" i="1" s="1"/>
  <c r="F202" i="1"/>
  <c r="M202" i="1" s="1"/>
  <c r="F201" i="1"/>
  <c r="M201" i="1" s="1"/>
  <c r="F200" i="1"/>
  <c r="M200" i="1" s="1"/>
  <c r="F199" i="1"/>
  <c r="M199" i="1" s="1"/>
  <c r="F198" i="1"/>
  <c r="M198" i="1" s="1"/>
  <c r="F197" i="1"/>
  <c r="M197" i="1" s="1"/>
  <c r="F196" i="1"/>
  <c r="M196" i="1" s="1"/>
  <c r="F195" i="1"/>
  <c r="M195" i="1" s="1"/>
  <c r="F194" i="1"/>
  <c r="M194" i="1" s="1"/>
  <c r="F193" i="1"/>
  <c r="M193" i="1" s="1"/>
  <c r="F192" i="1"/>
  <c r="M192" i="1" s="1"/>
  <c r="F191" i="1"/>
  <c r="M191" i="1" s="1"/>
  <c r="F190" i="1"/>
  <c r="M190" i="1" s="1"/>
  <c r="F189" i="1"/>
  <c r="M189" i="1" s="1"/>
  <c r="F188" i="1"/>
  <c r="M188" i="1" s="1"/>
  <c r="F187" i="1"/>
  <c r="M187" i="1" s="1"/>
  <c r="F186" i="1"/>
  <c r="M186" i="1" s="1"/>
  <c r="F185" i="1"/>
  <c r="M185" i="1" s="1"/>
  <c r="F184" i="1"/>
  <c r="M184" i="1" s="1"/>
  <c r="F183" i="1"/>
  <c r="M183" i="1" s="1"/>
  <c r="C179" i="1"/>
  <c r="B179" i="1"/>
  <c r="F177" i="1"/>
  <c r="M177" i="1" s="1"/>
  <c r="F176" i="1"/>
  <c r="M176" i="1" s="1"/>
  <c r="F175" i="1"/>
  <c r="M175" i="1" s="1"/>
  <c r="F174" i="1"/>
  <c r="M174" i="1" s="1"/>
  <c r="F173" i="1"/>
  <c r="M173" i="1" s="1"/>
  <c r="F172" i="1"/>
  <c r="M172" i="1" s="1"/>
  <c r="F171" i="1"/>
  <c r="M171" i="1" s="1"/>
  <c r="F170" i="1"/>
  <c r="M170" i="1" s="1"/>
  <c r="F169" i="1"/>
  <c r="M169" i="1" s="1"/>
  <c r="F168" i="1"/>
  <c r="M168" i="1" s="1"/>
  <c r="F167" i="1"/>
  <c r="M167" i="1" s="1"/>
  <c r="F166" i="1"/>
  <c r="M166" i="1" s="1"/>
  <c r="F165" i="1"/>
  <c r="M165" i="1" s="1"/>
  <c r="F164" i="1"/>
  <c r="M164" i="1" s="1"/>
  <c r="F163" i="1"/>
  <c r="M163" i="1" s="1"/>
  <c r="F162" i="1"/>
  <c r="M162" i="1" s="1"/>
  <c r="F161" i="1"/>
  <c r="M161" i="1" s="1"/>
  <c r="F160" i="1"/>
  <c r="M160" i="1" s="1"/>
  <c r="F159" i="1"/>
  <c r="M159" i="1" s="1"/>
  <c r="C155" i="1"/>
  <c r="B155" i="1"/>
  <c r="F153" i="1"/>
  <c r="M153" i="1" s="1"/>
  <c r="F152" i="1"/>
  <c r="M152" i="1" s="1"/>
  <c r="F151" i="1"/>
  <c r="M151" i="1" s="1"/>
  <c r="F150" i="1"/>
  <c r="M150" i="1" s="1"/>
  <c r="F149" i="1"/>
  <c r="M149" i="1" s="1"/>
  <c r="F148" i="1"/>
  <c r="M148" i="1" s="1"/>
  <c r="F147" i="1"/>
  <c r="M147" i="1" s="1"/>
  <c r="F146" i="1"/>
  <c r="M146" i="1" s="1"/>
  <c r="F145" i="1"/>
  <c r="M145" i="1" s="1"/>
  <c r="F144" i="1"/>
  <c r="M144" i="1" s="1"/>
  <c r="F143" i="1"/>
  <c r="M143" i="1" s="1"/>
  <c r="F142" i="1"/>
  <c r="M142" i="1" s="1"/>
  <c r="F141" i="1"/>
  <c r="M141" i="1" s="1"/>
  <c r="C137" i="1"/>
  <c r="B137" i="1"/>
  <c r="F135" i="1"/>
  <c r="M135" i="1" s="1"/>
  <c r="F134" i="1"/>
  <c r="M134" i="1" s="1"/>
  <c r="F133" i="1"/>
  <c r="M133" i="1" s="1"/>
  <c r="F132" i="1"/>
  <c r="M132" i="1" s="1"/>
  <c r="F131" i="1"/>
  <c r="M131" i="1" s="1"/>
  <c r="F130" i="1"/>
  <c r="M130" i="1" s="1"/>
  <c r="F129" i="1"/>
  <c r="M129" i="1" s="1"/>
  <c r="F128" i="1"/>
  <c r="M128" i="1" s="1"/>
  <c r="F127" i="1"/>
  <c r="M127" i="1" s="1"/>
  <c r="F126" i="1"/>
  <c r="M126" i="1" s="1"/>
  <c r="F125" i="1"/>
  <c r="M125" i="1" s="1"/>
  <c r="F124" i="1"/>
  <c r="M124" i="1" s="1"/>
  <c r="F123" i="1"/>
  <c r="M123" i="1" s="1"/>
  <c r="F122" i="1"/>
  <c r="M122" i="1" s="1"/>
  <c r="F121" i="1"/>
  <c r="M121" i="1" s="1"/>
  <c r="F120" i="1"/>
  <c r="M120" i="1" s="1"/>
  <c r="C116" i="1"/>
  <c r="B116" i="1"/>
  <c r="F114" i="1"/>
  <c r="M114" i="1" s="1"/>
  <c r="F113" i="1"/>
  <c r="M113" i="1" s="1"/>
  <c r="F112" i="1"/>
  <c r="M112" i="1" s="1"/>
  <c r="F111" i="1"/>
  <c r="M111" i="1" s="1"/>
  <c r="F110" i="1"/>
  <c r="M110" i="1" s="1"/>
  <c r="F109" i="1"/>
  <c r="M109" i="1" s="1"/>
  <c r="F108" i="1"/>
  <c r="M108" i="1" s="1"/>
  <c r="F107" i="1"/>
  <c r="M107" i="1" s="1"/>
  <c r="F106" i="1"/>
  <c r="M106" i="1" s="1"/>
  <c r="F105" i="1"/>
  <c r="M105" i="1" s="1"/>
  <c r="F104" i="1"/>
  <c r="M104" i="1" s="1"/>
  <c r="F103" i="1"/>
  <c r="M103" i="1" s="1"/>
  <c r="F102" i="1"/>
  <c r="M102" i="1" s="1"/>
  <c r="F101" i="1"/>
  <c r="M101" i="1" s="1"/>
  <c r="F100" i="1"/>
  <c r="M100" i="1" s="1"/>
  <c r="F99" i="1"/>
  <c r="M99" i="1" s="1"/>
  <c r="C95" i="1"/>
  <c r="B95" i="1"/>
  <c r="F93" i="1"/>
  <c r="M93" i="1" s="1"/>
  <c r="F92" i="1"/>
  <c r="M92" i="1" s="1"/>
  <c r="F91" i="1"/>
  <c r="M91" i="1" s="1"/>
  <c r="F90" i="1"/>
  <c r="M90" i="1" s="1"/>
  <c r="F89" i="1"/>
  <c r="M89" i="1" s="1"/>
  <c r="F88" i="1"/>
  <c r="M88" i="1" s="1"/>
  <c r="F87" i="1"/>
  <c r="M87" i="1" s="1"/>
  <c r="F86" i="1"/>
  <c r="M86" i="1" s="1"/>
  <c r="F85" i="1"/>
  <c r="M85" i="1" s="1"/>
  <c r="C81" i="1"/>
  <c r="B81" i="1"/>
  <c r="F79" i="1"/>
  <c r="M79" i="1" s="1"/>
  <c r="F78" i="1"/>
  <c r="M78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7" i="1"/>
  <c r="M67" i="1" s="1"/>
  <c r="F66" i="1"/>
  <c r="M66" i="1" s="1"/>
  <c r="F65" i="1"/>
  <c r="M65" i="1" s="1"/>
  <c r="F64" i="1"/>
  <c r="M64" i="1" s="1"/>
  <c r="F63" i="1"/>
  <c r="M63" i="1" s="1"/>
  <c r="F62" i="1"/>
  <c r="M62" i="1" s="1"/>
  <c r="F61" i="1"/>
  <c r="M61" i="1" s="1"/>
  <c r="F60" i="1"/>
  <c r="M60" i="1" s="1"/>
  <c r="F59" i="1"/>
  <c r="M59" i="1" s="1"/>
  <c r="C55" i="1"/>
  <c r="B55" i="1"/>
  <c r="F53" i="1"/>
  <c r="M53" i="1" s="1"/>
  <c r="F52" i="1"/>
  <c r="M52" i="1" s="1"/>
  <c r="F51" i="1"/>
  <c r="M51" i="1" s="1"/>
  <c r="F50" i="1"/>
  <c r="M50" i="1" s="1"/>
  <c r="F49" i="1"/>
  <c r="M49" i="1" s="1"/>
  <c r="F48" i="1"/>
  <c r="M48" i="1" s="1"/>
  <c r="F47" i="1"/>
  <c r="M47" i="1" s="1"/>
  <c r="F46" i="1"/>
  <c r="M46" i="1" s="1"/>
  <c r="F45" i="1"/>
  <c r="M45" i="1" s="1"/>
  <c r="F44" i="1"/>
  <c r="M44" i="1" s="1"/>
  <c r="F43" i="1"/>
  <c r="M43" i="1" s="1"/>
  <c r="F42" i="1"/>
  <c r="M42" i="1" s="1"/>
  <c r="F41" i="1"/>
  <c r="M41" i="1" s="1"/>
  <c r="F40" i="1"/>
  <c r="M40" i="1" s="1"/>
  <c r="F39" i="1"/>
  <c r="M39" i="1" s="1"/>
  <c r="F38" i="1"/>
  <c r="M38" i="1" s="1"/>
  <c r="F37" i="1"/>
  <c r="M37" i="1" s="1"/>
  <c r="F36" i="1"/>
  <c r="M36" i="1" s="1"/>
  <c r="F35" i="1"/>
  <c r="M35" i="1" s="1"/>
  <c r="F34" i="1"/>
  <c r="M34" i="1" s="1"/>
  <c r="F33" i="1"/>
  <c r="M33" i="1" s="1"/>
  <c r="F32" i="1"/>
  <c r="M32" i="1" s="1"/>
  <c r="F31" i="1"/>
  <c r="M31" i="1" s="1"/>
  <c r="F30" i="1"/>
  <c r="M30" i="1" s="1"/>
  <c r="C26" i="1"/>
  <c r="B26" i="1"/>
  <c r="F24" i="1"/>
  <c r="M24" i="1" s="1"/>
  <c r="F23" i="1"/>
  <c r="M23" i="1" s="1"/>
  <c r="F22" i="1"/>
  <c r="M22" i="1" s="1"/>
  <c r="F21" i="1"/>
  <c r="M21" i="1" s="1"/>
  <c r="F20" i="1"/>
  <c r="M20" i="1" s="1"/>
  <c r="F19" i="1"/>
  <c r="M19" i="1" s="1"/>
  <c r="F18" i="1"/>
  <c r="M18" i="1" s="1"/>
  <c r="F17" i="1"/>
  <c r="M17" i="1" s="1"/>
  <c r="F16" i="1"/>
  <c r="M16" i="1" s="1"/>
  <c r="F15" i="1"/>
  <c r="M15" i="1" s="1"/>
  <c r="F14" i="1"/>
  <c r="M14" i="1" s="1"/>
  <c r="F13" i="1"/>
  <c r="M13" i="1" s="1"/>
  <c r="F12" i="1"/>
  <c r="M12" i="1" s="1"/>
  <c r="F11" i="1"/>
  <c r="M11" i="1" s="1"/>
  <c r="F10" i="1"/>
  <c r="M10" i="1" s="1"/>
  <c r="C5" i="1" l="1"/>
  <c r="B299" i="1"/>
  <c r="B5" i="1" s="1"/>
  <c r="B6" i="1" l="1"/>
  <c r="C6" i="1"/>
</calcChain>
</file>

<file path=xl/sharedStrings.xml><?xml version="1.0" encoding="utf-8"?>
<sst xmlns="http://schemas.openxmlformats.org/spreadsheetml/2006/main" count="2773" uniqueCount="927">
  <si>
    <t>BUDGET</t>
  </si>
  <si>
    <t>PROPOSITIONS</t>
  </si>
  <si>
    <t>P</t>
  </si>
  <si>
    <t>D</t>
  </si>
  <si>
    <t>Yes</t>
  </si>
  <si>
    <t>No</t>
  </si>
  <si>
    <t>Total</t>
  </si>
  <si>
    <t>STATEWIDE TOTAL</t>
  </si>
  <si>
    <t>(Y/N)</t>
  </si>
  <si>
    <t>% Yes</t>
  </si>
  <si>
    <t>STATEWIDE PERCENTAGE</t>
  </si>
  <si>
    <t>BROOME-DELAWARE-TIOGA BOCES</t>
  </si>
  <si>
    <t>BINGHAMTON CITY SD</t>
  </si>
  <si>
    <t>N</t>
  </si>
  <si>
    <t>CHENANGO FORKS CSD</t>
  </si>
  <si>
    <t>CHENANGO VALLEY CSD</t>
  </si>
  <si>
    <t>DEPOSIT CSD</t>
  </si>
  <si>
    <t>HARPURSVILLE CSD</t>
  </si>
  <si>
    <t>JOHNSON CITY CSD</t>
  </si>
  <si>
    <t>MAINE-ENDWELL CSD</t>
  </si>
  <si>
    <t>NEWARK VALLEY CSD</t>
  </si>
  <si>
    <t>OWEGO-APALACHIN CSD</t>
  </si>
  <si>
    <t>SUSQUEHANNA VALLEY CSD</t>
  </si>
  <si>
    <t>TIOGA CSD</t>
  </si>
  <si>
    <t>UNION-ENDICOTT CSD</t>
  </si>
  <si>
    <t>VESTAL CSD</t>
  </si>
  <si>
    <t>WHITNEY POINT CSD</t>
  </si>
  <si>
    <t>WINDSOR CSD</t>
  </si>
  <si>
    <t xml:space="preserve"> </t>
  </si>
  <si>
    <t>CAPITAL REGION BOCES</t>
  </si>
  <si>
    <t>ALBANY CITY SD</t>
  </si>
  <si>
    <t>BERNE-KNOX-WESTERLO CSD</t>
  </si>
  <si>
    <t>BETHLEHEM CSD</t>
  </si>
  <si>
    <t>P/P</t>
  </si>
  <si>
    <t>BURNT HILLS-BALLSTON LAKE CSD</t>
  </si>
  <si>
    <t>COBLESKILL-RICHMONDVILLE CSD</t>
  </si>
  <si>
    <t>COHOES CITY SD</t>
  </si>
  <si>
    <t>DUANESBURG CSD</t>
  </si>
  <si>
    <t>GREEN ISLAND UFSD</t>
  </si>
  <si>
    <t>GUILDERLAND CSD</t>
  </si>
  <si>
    <t>MENANDS UFSD</t>
  </si>
  <si>
    <t>MIDDLEBURGH CSD</t>
  </si>
  <si>
    <t>MOHONASEN CSD</t>
  </si>
  <si>
    <t>NISKAYUNA CSD</t>
  </si>
  <si>
    <t>NORTH COLONIE CSD</t>
  </si>
  <si>
    <t>RAVENA-COEYMANS-SELKIRK CSD</t>
  </si>
  <si>
    <t>SCHALMONT CSD</t>
  </si>
  <si>
    <t>SCHENECTADY CITY SD</t>
  </si>
  <si>
    <t>SCHOHARIE CSD</t>
  </si>
  <si>
    <t>SCOTIA-GLENVILLE CSD</t>
  </si>
  <si>
    <t>SHARON SPRINGS CSD</t>
  </si>
  <si>
    <t>SHENENDEHOWA CSD</t>
  </si>
  <si>
    <t>SOUTH COLONIE CSD</t>
  </si>
  <si>
    <t>VOORHEESVILLE CSD</t>
  </si>
  <si>
    <t>WATERVLIET CITY SD</t>
  </si>
  <si>
    <t>CATTARAUGUS-ALLEGANY-ERIE-WYOMING BOCES</t>
  </si>
  <si>
    <t>ALLEGANY - LIMESTONE CSD</t>
  </si>
  <si>
    <t>ANDOVER CSD</t>
  </si>
  <si>
    <t>BELFAST CSD</t>
  </si>
  <si>
    <t>BOLIVAR-RICHBURG CSD</t>
  </si>
  <si>
    <t>P/P/P/P</t>
  </si>
  <si>
    <t>CATTARAUGUS-LITTLE VALLEY CSD</t>
  </si>
  <si>
    <t>P/P/P</t>
  </si>
  <si>
    <t>CUBA-RUSHFORD CSD</t>
  </si>
  <si>
    <t>ELLICOTTVILLE CSD</t>
  </si>
  <si>
    <t>FILLMORE CSD</t>
  </si>
  <si>
    <t>FRANKLINVILLE CSD</t>
  </si>
  <si>
    <t>FRIENDSHIP CSD</t>
  </si>
  <si>
    <t>GENESEE VALLEY CSD AT ANGELICA-BELMO</t>
  </si>
  <si>
    <t>HINSDALE CSD</t>
  </si>
  <si>
    <t>OLEAN CITY SD</t>
  </si>
  <si>
    <t>PIONEER CSD</t>
  </si>
  <si>
    <t>PORTVILLE CSD</t>
  </si>
  <si>
    <t>RANDOLPH CSD</t>
  </si>
  <si>
    <t>SALAMANCA CITY SD</t>
  </si>
  <si>
    <t>SCIO CSD</t>
  </si>
  <si>
    <t>WELLSVILLE CSD</t>
  </si>
  <si>
    <t>WEST VALLEY CSD</t>
  </si>
  <si>
    <t>WHITESVILLE CSD</t>
  </si>
  <si>
    <t>CAYUGA-ONONDAGA BOCES</t>
  </si>
  <si>
    <t>AUBURN CITY SD</t>
  </si>
  <si>
    <t>CATO-MERIDIAN CSD</t>
  </si>
  <si>
    <t>JORDAN-ELBRIDGE CSD</t>
  </si>
  <si>
    <t>MORAVIA CSD</t>
  </si>
  <si>
    <t>PORT BYRON CSD</t>
  </si>
  <si>
    <t>SKANEATELES CSD</t>
  </si>
  <si>
    <t>SOUTHERN CAYUGA CSD</t>
  </si>
  <si>
    <t>UNION SPRINGS CSD</t>
  </si>
  <si>
    <t>WEEDSPORT CSD</t>
  </si>
  <si>
    <t>CHAMPLAIN VALLEY BOCES</t>
  </si>
  <si>
    <t>AUSABLE VALLEY CSD</t>
  </si>
  <si>
    <t>BEEKMANTOWN CSD</t>
  </si>
  <si>
    <t>CHAZY UFSD</t>
  </si>
  <si>
    <t>CROWN POINT CSD</t>
  </si>
  <si>
    <t>ELIZABETHTOWN-LEWIS-WESTPORT CSD</t>
  </si>
  <si>
    <t>KEENE CSD</t>
  </si>
  <si>
    <t>Y</t>
  </si>
  <si>
    <t>MORIAH CSD</t>
  </si>
  <si>
    <t>NORTHEASTERN CLINTON CSD</t>
  </si>
  <si>
    <t>NORTHERN ADIRONDACK CSD</t>
  </si>
  <si>
    <t>PERU CSD</t>
  </si>
  <si>
    <t>PLATTSBURGH CITY SD</t>
  </si>
  <si>
    <t>PUTNAM CSD</t>
  </si>
  <si>
    <t>SARANAC CSD</t>
  </si>
  <si>
    <t>SCHROON LAKE CSD</t>
  </si>
  <si>
    <t>TICONDEROGA CSD</t>
  </si>
  <si>
    <t>WILLSBORO CSD</t>
  </si>
  <si>
    <t>DELAWARE-CHENANGO-MADISON-OTSEGO BOCES</t>
  </si>
  <si>
    <t>AFTON CSD</t>
  </si>
  <si>
    <t>BAINBRIDGE-GUILFORD CSD</t>
  </si>
  <si>
    <t>DELAWARE ACADEMY &amp; CSD</t>
  </si>
  <si>
    <t>DOWNSVILLE CSD</t>
  </si>
  <si>
    <t>FRANKLIN CSD</t>
  </si>
  <si>
    <t>GILBERTSVILLE-MOUNT UPTON CSD</t>
  </si>
  <si>
    <t>GREENE CSD</t>
  </si>
  <si>
    <t>HANCOCK CSD</t>
  </si>
  <si>
    <t>NORWICH CITY SD</t>
  </si>
  <si>
    <t>OTSELIC VALLEY CSD</t>
  </si>
  <si>
    <t>OXFORD ACAD &amp; CSD</t>
  </si>
  <si>
    <t>SHERBURNE-EARLVILLE CSD</t>
  </si>
  <si>
    <t>SIDNEY CSD</t>
  </si>
  <si>
    <t>UNADILLA VALLEY CSD</t>
  </si>
  <si>
    <t>UNATEGO CSD</t>
  </si>
  <si>
    <t>WALTON CSD</t>
  </si>
  <si>
    <t>DUTCHESS BOCES</t>
  </si>
  <si>
    <t>ARLINGTON CSD</t>
  </si>
  <si>
    <t>BEACON CITY SD</t>
  </si>
  <si>
    <t>DOVER UFSD</t>
  </si>
  <si>
    <t>HYDE PARK CSD</t>
  </si>
  <si>
    <t>MILLBROOK CSD</t>
  </si>
  <si>
    <t>PAWLING CSD</t>
  </si>
  <si>
    <t>PINE PLAINS CSD</t>
  </si>
  <si>
    <t>POUGHKEEPSIE CITY SD</t>
  </si>
  <si>
    <t>RED HOOK CSD</t>
  </si>
  <si>
    <t>RHINEBECK CSD</t>
  </si>
  <si>
    <t>SPACKENKILL UFSD</t>
  </si>
  <si>
    <t>WAPPINGERS CSD</t>
  </si>
  <si>
    <t>WEBUTUCK CSD (NORTHEAST)</t>
  </si>
  <si>
    <t>ERIE #1 BOCES</t>
  </si>
  <si>
    <t>AKRON CSD</t>
  </si>
  <si>
    <t>ALDEN CSD</t>
  </si>
  <si>
    <t>AMHERST CSD</t>
  </si>
  <si>
    <t>CHEEKTOWAGA CSD</t>
  </si>
  <si>
    <t>CHEEKTOWAGA-MARYVALE UFSD</t>
  </si>
  <si>
    <t>CHEEKTOWAGA-SLOAN UFSD</t>
  </si>
  <si>
    <t>CLARENCE CSD</t>
  </si>
  <si>
    <t>CLEVELAND HILL UFSD</t>
  </si>
  <si>
    <t>DEPEW UFSD</t>
  </si>
  <si>
    <t>FRONTIER CSD</t>
  </si>
  <si>
    <t>GRAND ISLAND CSD</t>
  </si>
  <si>
    <t>HAMBURG CSD</t>
  </si>
  <si>
    <t>KENMORE-TONAWANDA UFSD</t>
  </si>
  <si>
    <t>LACKAWANNA CITY SD</t>
  </si>
  <si>
    <t>LANCASTER CSD</t>
  </si>
  <si>
    <t>SWEET HOME CSD</t>
  </si>
  <si>
    <t>TONAWANDA CITY SD</t>
  </si>
  <si>
    <t>WEST SENECA CSD</t>
  </si>
  <si>
    <t>WILLIAMSVILLE CSD</t>
  </si>
  <si>
    <t>ERIE #2-CHAUTAUQUA-CATTARAUGUS BOCES</t>
  </si>
  <si>
    <t>BEMUS POINT CSD</t>
  </si>
  <si>
    <t>BROCTON CSD</t>
  </si>
  <si>
    <t>CASSADAGA VALLEY CSD</t>
  </si>
  <si>
    <t>CHAUTAUQUA LAKE CSD</t>
  </si>
  <si>
    <t>CLYMER CSD</t>
  </si>
  <si>
    <t>DUNKIRK CITY SD</t>
  </si>
  <si>
    <t>EAST AURORA UFSD</t>
  </si>
  <si>
    <t>EDEN CSD</t>
  </si>
  <si>
    <t>EVANS-BRANT CSD (LAKE SHORE)</t>
  </si>
  <si>
    <t>FALCONER CSD</t>
  </si>
  <si>
    <t>FORESTVILLE CSD</t>
  </si>
  <si>
    <t>FREDONIA CSD</t>
  </si>
  <si>
    <t>FREWSBURG CSD</t>
  </si>
  <si>
    <t>GOWANDA CSD</t>
  </si>
  <si>
    <t>HOLLAND CSD</t>
  </si>
  <si>
    <t>IROQUOIS CSD</t>
  </si>
  <si>
    <t>JAMESTOWN CITY SD</t>
  </si>
  <si>
    <t>NORTH COLLINS CSD</t>
  </si>
  <si>
    <t>ORCHARD PARK CSD</t>
  </si>
  <si>
    <t>PANAMA CSD</t>
  </si>
  <si>
    <t>PINE VALLEY CSD (SOUTH DAYTON)</t>
  </si>
  <si>
    <t>RIPLEY CSD</t>
  </si>
  <si>
    <t>SHERMAN CSD</t>
  </si>
  <si>
    <t>SILVER CREEK CSD</t>
  </si>
  <si>
    <t>SOUTHWESTERN CSD AT JAMESTOWN</t>
  </si>
  <si>
    <t>SPRINGVILLE-GRIFFITH INST CSD</t>
  </si>
  <si>
    <t>WESTFIELD CSD</t>
  </si>
  <si>
    <t>FRANKLIN-ESSEX-HAMILTON BOCES</t>
  </si>
  <si>
    <t>BRUSHTON-MOIRA CSD</t>
  </si>
  <si>
    <t>CHATEAUGAY CSD</t>
  </si>
  <si>
    <t>LAKE PLACID CSD</t>
  </si>
  <si>
    <t>LONG LAKE CSD</t>
  </si>
  <si>
    <t>MALONE CSD</t>
  </si>
  <si>
    <t>RAQUETTE LAKE UFSD</t>
  </si>
  <si>
    <t>SALMON RIVER CSD</t>
  </si>
  <si>
    <t>SARANAC LAKE CSD</t>
  </si>
  <si>
    <t>ST REGIS FALLS CSD</t>
  </si>
  <si>
    <t>TUPPER LAKE CSD</t>
  </si>
  <si>
    <t>GENESEE VALLEY BOCES</t>
  </si>
  <si>
    <t>ALEXANDER CSD</t>
  </si>
  <si>
    <t>ATTICA CSD</t>
  </si>
  <si>
    <t>AVON CSD</t>
  </si>
  <si>
    <t>BATAVIA CITY SD</t>
  </si>
  <si>
    <t>BYRON-BERGEN CSD</t>
  </si>
  <si>
    <t>CALEDONIA-MUMFORD CSD</t>
  </si>
  <si>
    <t>DALTON-NUNDA CSD (KESHEQUA)</t>
  </si>
  <si>
    <t>DANSVILLE CSD</t>
  </si>
  <si>
    <t>ELBA CSD</t>
  </si>
  <si>
    <t>GENESEO CSD</t>
  </si>
  <si>
    <t>LEROY CSD</t>
  </si>
  <si>
    <t>LETCHWORTH CSD</t>
  </si>
  <si>
    <t>LIVONIA CSD</t>
  </si>
  <si>
    <t>MT MORRIS CSD</t>
  </si>
  <si>
    <t>OAKFIELD-ALABAMA CSD</t>
  </si>
  <si>
    <t>PAVILION CSD</t>
  </si>
  <si>
    <t>PEMBROKE CSD</t>
  </si>
  <si>
    <t>PERRY CSD</t>
  </si>
  <si>
    <t>WARSAW CSD</t>
  </si>
  <si>
    <t>WAYLAND-COHOCTON CSD</t>
  </si>
  <si>
    <t>WYOMING CSD</t>
  </si>
  <si>
    <t>YORK CSD</t>
  </si>
  <si>
    <t>GREATER SOUTHERN TIER BOCES</t>
  </si>
  <si>
    <t>ADDISON CSD</t>
  </si>
  <si>
    <t>ALFRED-ALMOND CSD</t>
  </si>
  <si>
    <t>ARKPORT CSD</t>
  </si>
  <si>
    <t>AVOCA CSD</t>
  </si>
  <si>
    <t>BATH CSD</t>
  </si>
  <si>
    <t>BRADFORD CSD</t>
  </si>
  <si>
    <t>CAMPBELL-SAVONA CSD</t>
  </si>
  <si>
    <t>CANASERAGA CSD</t>
  </si>
  <si>
    <t>CANISTEO/GREENWOOD CSD</t>
  </si>
  <si>
    <t>CORNING CITY SD</t>
  </si>
  <si>
    <t>ELMIRA CITY SD</t>
  </si>
  <si>
    <t>ELMIRA HTS CSD</t>
  </si>
  <si>
    <t>HAMMONDSPORT CSD</t>
  </si>
  <si>
    <t>HORNELL CITY SD</t>
  </si>
  <si>
    <t>HORSEHEADS CSD</t>
  </si>
  <si>
    <t>JASPER-TROUPSBURG CSD</t>
  </si>
  <si>
    <t>ODESSA-MONTOUR CSD</t>
  </si>
  <si>
    <t>PRATTSBURGH CSD</t>
  </si>
  <si>
    <t>SPENCER-VAN ETTEN CSD</t>
  </si>
  <si>
    <t>WATKINS GLEN CSD</t>
  </si>
  <si>
    <t>WAVERLY CSD</t>
  </si>
  <si>
    <t>HAMILTON-FULTON-MONTGOMERY BOCES</t>
  </si>
  <si>
    <t>AMSTERDAM CITY SD</t>
  </si>
  <si>
    <t>BROADALBIN-PERTH CSD</t>
  </si>
  <si>
    <t>CANAJOHARIE CSD</t>
  </si>
  <si>
    <t>EDINBURG COMN SD</t>
  </si>
  <si>
    <t>FONDA-FULTONVILLE CSD</t>
  </si>
  <si>
    <t>FORT PLAIN CSD</t>
  </si>
  <si>
    <t>GLOVERSVILLE CITY SD</t>
  </si>
  <si>
    <t>JOHNSTOWN CITY SD</t>
  </si>
  <si>
    <t>LAKE PLEASANT CSD</t>
  </si>
  <si>
    <t>MAYFIELD CSD</t>
  </si>
  <si>
    <t>NORTHVILLE CSD</t>
  </si>
  <si>
    <t>PISECO COMN SD</t>
  </si>
  <si>
    <t>OPPENHEIM-EPHRATAH-ST JOHNSVILLE CSD</t>
  </si>
  <si>
    <t>WELLS CSD</t>
  </si>
  <si>
    <t>WHEELERVILLE UFSD</t>
  </si>
  <si>
    <t>HERKIMER-FULTON-HAMILTON-OTSEGO BOCES</t>
  </si>
  <si>
    <t>CENTRAL VALLEY CSD (ILION-MOHAWK)</t>
  </si>
  <si>
    <t>DOLGEVILLE CSD</t>
  </si>
  <si>
    <t>FRANKFORT-SCHUYLER CSD</t>
  </si>
  <si>
    <t>HERKIMER CSD</t>
  </si>
  <si>
    <t>LITTLE FALLS CITY SD</t>
  </si>
  <si>
    <t>MOUNT MARKHAM CSD</t>
  </si>
  <si>
    <t>OWEN D. YOUNG CSD</t>
  </si>
  <si>
    <t>POLAND CSD</t>
  </si>
  <si>
    <t>RICHFIELD SPRINGS CSD</t>
  </si>
  <si>
    <t>WEST CANADA VALLEY CSD</t>
  </si>
  <si>
    <t>JEFFERSON-LEWIS-HAMILTON-HERKIMER-ONEIDA BOCES</t>
  </si>
  <si>
    <t>ADIRONDACK CSD</t>
  </si>
  <si>
    <t>ALEXANDRIA CSD</t>
  </si>
  <si>
    <t>BEAVER RIVER CSD</t>
  </si>
  <si>
    <t>BELLEVILLE HENDERSON CSD</t>
  </si>
  <si>
    <t>CARTHAGE CSD</t>
  </si>
  <si>
    <t>COPENHAGEN CSD</t>
  </si>
  <si>
    <t>GENERAL BROWN CSD</t>
  </si>
  <si>
    <t>INDIAN RIVER CSD</t>
  </si>
  <si>
    <t>INLET COMN SD</t>
  </si>
  <si>
    <t>LA FARGEVILLE CSD</t>
  </si>
  <si>
    <t>LOWVILLE ACAD &amp; CSD</t>
  </si>
  <si>
    <t>LYME CSD</t>
  </si>
  <si>
    <t>SACKETS HARBOR CSD</t>
  </si>
  <si>
    <t>SOUTH JEFFERSON CSD</t>
  </si>
  <si>
    <t>SOUTH LEWIS CSD</t>
  </si>
  <si>
    <t>THOUSAND ISLANDS CSD</t>
  </si>
  <si>
    <t>TOWN OF WEBB UFSD</t>
  </si>
  <si>
    <t>WATERTOWN CITY SD</t>
  </si>
  <si>
    <t>MADISON-ONEIDA BOCES</t>
  </si>
  <si>
    <t>CAMDEN CSD</t>
  </si>
  <si>
    <t>CANASTOTA CSD</t>
  </si>
  <si>
    <t>HAMILTON CSD</t>
  </si>
  <si>
    <t>MADISON CSD</t>
  </si>
  <si>
    <t>MORRISVILLE-EATON CSD</t>
  </si>
  <si>
    <t>ONEIDA CITY SD</t>
  </si>
  <si>
    <t>ROME CITY SD</t>
  </si>
  <si>
    <t>SHERRILL CITY SD</t>
  </si>
  <si>
    <t>STOCKBRIDGE VALLEY CSD</t>
  </si>
  <si>
    <t>MONROE #1 BOCES</t>
  </si>
  <si>
    <t>BRIGHTON CSD</t>
  </si>
  <si>
    <t>D/D</t>
  </si>
  <si>
    <t>EAST IRONDEQUOIT CSD</t>
  </si>
  <si>
    <t>EAST ROCHESTER UFSD</t>
  </si>
  <si>
    <t>FAIRPORT CSD</t>
  </si>
  <si>
    <t>HONEOYE FALLS-LIMA CSD</t>
  </si>
  <si>
    <t>PENFIELD CSD</t>
  </si>
  <si>
    <t>PITTSFORD CSD</t>
  </si>
  <si>
    <t>RUSH-HENRIETTA CSD</t>
  </si>
  <si>
    <t>WEBSTER CSD</t>
  </si>
  <si>
    <t>WEST IRONDEQUOIT CSD</t>
  </si>
  <si>
    <t>MONROE #2-ORLEANS BOCES</t>
  </si>
  <si>
    <t>BROCKPORT CSD</t>
  </si>
  <si>
    <t>CHURCHVILLE-CHILI CSD</t>
  </si>
  <si>
    <t>GATES-CHILI CSD</t>
  </si>
  <si>
    <t>GREECE CSD</t>
  </si>
  <si>
    <t>HILTON CSD</t>
  </si>
  <si>
    <t>HOLLEY CSD</t>
  </si>
  <si>
    <t>KENDALL CSD</t>
  </si>
  <si>
    <t>SPENCERPORT CSD</t>
  </si>
  <si>
    <t>WHEATLAND-CHILI CSD</t>
  </si>
  <si>
    <t>NASSAU BOCES</t>
  </si>
  <si>
    <t>BALDWIN UFSD</t>
  </si>
  <si>
    <t>BELLMORE UFSD</t>
  </si>
  <si>
    <t>BELLMORE-MERRICK CENTRAL HS DISTRICT</t>
  </si>
  <si>
    <t>BETHPAGE UFSD</t>
  </si>
  <si>
    <t>CARLE PLACE UFSD</t>
  </si>
  <si>
    <t>EAST MEADOW UFSD</t>
  </si>
  <si>
    <t>EAST ROCKAWAY UFSD</t>
  </si>
  <si>
    <t>EAST WILLISTON UFSD</t>
  </si>
  <si>
    <t>ELMONT UFSD</t>
  </si>
  <si>
    <t>FARMINGDALE UFSD</t>
  </si>
  <si>
    <t>FLORAL PARK-BELLEROSE UFSD</t>
  </si>
  <si>
    <t>FRANKLIN SQUARE UFSD</t>
  </si>
  <si>
    <t>FREEPORT UFSD</t>
  </si>
  <si>
    <t>GARDEN CITY UFSD</t>
  </si>
  <si>
    <t>GLEN COVE CITY SD</t>
  </si>
  <si>
    <t>GREAT NECK UFSD</t>
  </si>
  <si>
    <t>HEMPSTEAD UFSD</t>
  </si>
  <si>
    <t>HERRICKS UFSD</t>
  </si>
  <si>
    <t>HEWLETT-WOODMERE UFSD</t>
  </si>
  <si>
    <t>HICKSVILLE UFSD</t>
  </si>
  <si>
    <t>ISLAND PARK UFSD</t>
  </si>
  <si>
    <t>ISLAND TREES UFSD</t>
  </si>
  <si>
    <t>JERICHO UFSD</t>
  </si>
  <si>
    <t>LAWRENCE UFSD</t>
  </si>
  <si>
    <t>LEVITTOWN UFSD</t>
  </si>
  <si>
    <t>LOCUST VALLEY CSD</t>
  </si>
  <si>
    <t>LONG BEACH CITY SD</t>
  </si>
  <si>
    <t>LYNBROOK UFSD</t>
  </si>
  <si>
    <t>MALVERNE UFSD</t>
  </si>
  <si>
    <t>MANHASSET UFSD</t>
  </si>
  <si>
    <t>MASSAPEQUA UFSD</t>
  </si>
  <si>
    <t>MERRICK UFSD</t>
  </si>
  <si>
    <t>MINEOLA UFSD</t>
  </si>
  <si>
    <t>NEW HYDE PARK-GARDEN CITY PARK UFSD</t>
  </si>
  <si>
    <t>NORTH BELLMORE UFSD</t>
  </si>
  <si>
    <t>NORTH MERRICK UFSD</t>
  </si>
  <si>
    <t>NORTH SHORE CSD</t>
  </si>
  <si>
    <t>OCEANSIDE UFSD</t>
  </si>
  <si>
    <t>OYSTER BAY-EAST NORWICH CSD</t>
  </si>
  <si>
    <t>PLAINEDGE UFSD</t>
  </si>
  <si>
    <t>PLAINVIEW-OLD BETHPAGE CSD</t>
  </si>
  <si>
    <t>PORT WASHINGTON UFSD</t>
  </si>
  <si>
    <t>ROCKVILLE CENTRE UFSD</t>
  </si>
  <si>
    <t>ROOSEVELT UFSD</t>
  </si>
  <si>
    <t>ROSLYN UFSD</t>
  </si>
  <si>
    <t>SEAFORD UFSD</t>
  </si>
  <si>
    <t>SEWANHAKA CENTRAL HS DISTRICT</t>
  </si>
  <si>
    <t>SYOSSET CSD</t>
  </si>
  <si>
    <t>UNIONDALE UFSD</t>
  </si>
  <si>
    <t>VALLEY STREAM 13 UFSD</t>
  </si>
  <si>
    <t>VALLEY STREAM 24 UFSD</t>
  </si>
  <si>
    <t>VALLEY STREAM 30 UFSD</t>
  </si>
  <si>
    <t>VALLEY STREAM CENTRAL HS DISTRICT</t>
  </si>
  <si>
    <t>WANTAGH UFSD</t>
  </si>
  <si>
    <t>WEST HEMPSTEAD UFSD</t>
  </si>
  <si>
    <t>WESTBURY UFSD</t>
  </si>
  <si>
    <t>ONEIDA-HERKIMER-MADISON BOCES</t>
  </si>
  <si>
    <t>BROOKFIELD CSD</t>
  </si>
  <si>
    <t>CLINTON CSD</t>
  </si>
  <si>
    <t>HOLLAND PATENT CSD</t>
  </si>
  <si>
    <t>NEW HARTFORD CSD</t>
  </si>
  <si>
    <t>NY MILLS UFSD</t>
  </si>
  <si>
    <t>ORISKANY CSD</t>
  </si>
  <si>
    <t>REMSEN CSD</t>
  </si>
  <si>
    <t>SAUQUOIT VALLEY CSD</t>
  </si>
  <si>
    <t>UTICA CITY SD</t>
  </si>
  <si>
    <t>WATERVILLE CSD</t>
  </si>
  <si>
    <t>WESTMORELAND CSD</t>
  </si>
  <si>
    <t>WHITESBORO CSD</t>
  </si>
  <si>
    <t>ONONDAGA-CORTLAND-MADISON BOCES</t>
  </si>
  <si>
    <t>BALDWINSVILLE CSD</t>
  </si>
  <si>
    <t>CAZENOVIA CSD</t>
  </si>
  <si>
    <t>CHITTENANGO CSD</t>
  </si>
  <si>
    <t>CINCINNATUS CSD</t>
  </si>
  <si>
    <t>CORTLAND CITY SD</t>
  </si>
  <si>
    <t>DE RUYTER CSD</t>
  </si>
  <si>
    <t>EAST SYRACUSE-MINOA CSD</t>
  </si>
  <si>
    <t>FABIUS-POMPEY CSD</t>
  </si>
  <si>
    <t>FAYETTEVILLE-MANLIUS CSD</t>
  </si>
  <si>
    <t>HOMER CSD</t>
  </si>
  <si>
    <t>JAMESVILLE-DEWITT CSD</t>
  </si>
  <si>
    <t>LA FAYETTE CSD</t>
  </si>
  <si>
    <t>LIVERPOOL CSD</t>
  </si>
  <si>
    <t>LYNCOURT UFSD</t>
  </si>
  <si>
    <t>MARATHON CSD</t>
  </si>
  <si>
    <t>MARCELLUS CSD</t>
  </si>
  <si>
    <t>MCGRAW CSD</t>
  </si>
  <si>
    <t>NORTH SYRACUSE CSD</t>
  </si>
  <si>
    <t>ONONDAGA CSD</t>
  </si>
  <si>
    <t>SOLVAY UFSD</t>
  </si>
  <si>
    <t>TULLY CSD</t>
  </si>
  <si>
    <t>WEST GENESEE CSD</t>
  </si>
  <si>
    <t>WESTHILL CSD</t>
  </si>
  <si>
    <t>ORANGE-ULSTER BOCES</t>
  </si>
  <si>
    <t>CHESTER UFSD</t>
  </si>
  <si>
    <t>CORNWALL CSD</t>
  </si>
  <si>
    <t>FLORIDA UFSD</t>
  </si>
  <si>
    <t>GOSHEN CSD</t>
  </si>
  <si>
    <t>GREENWOOD LAKE UFSD</t>
  </si>
  <si>
    <t>HIGHLAND FALLS CSD</t>
  </si>
  <si>
    <t>KIRYAS JOEL UFSD</t>
  </si>
  <si>
    <t>MARLBORO CSD</t>
  </si>
  <si>
    <t>MIDDLETOWN CITY SD</t>
  </si>
  <si>
    <t>MINISINK VALLEY CSD</t>
  </si>
  <si>
    <t>MONROE-WOODBURY CSD</t>
  </si>
  <si>
    <t>NEWBURGH CITY SD</t>
  </si>
  <si>
    <t>PINE BUSH CSD</t>
  </si>
  <si>
    <t>PORT JERVIS CITY SD</t>
  </si>
  <si>
    <t>TUXEDO UFSD</t>
  </si>
  <si>
    <t>VALLEY CSD (MONTGOMERY)</t>
  </si>
  <si>
    <t>WARWICK VALLEY CSD</t>
  </si>
  <si>
    <t>WASHINGTONVILLE CSD</t>
  </si>
  <si>
    <t>ORLEANS-NIAGARA BOCES</t>
  </si>
  <si>
    <t>ALBION CSD</t>
  </si>
  <si>
    <t>BARKER CSD</t>
  </si>
  <si>
    <t>LEWISTON-PORTER CSD</t>
  </si>
  <si>
    <t>LOCKPORT CITY SD</t>
  </si>
  <si>
    <t>LYNDONVILLE CSD</t>
  </si>
  <si>
    <t>MEDINA CSD</t>
  </si>
  <si>
    <t>NEWFANE CSD</t>
  </si>
  <si>
    <t>NIAGARA FALLS CITY SD</t>
  </si>
  <si>
    <t>NIAGARA-WHEATFIELD CSD</t>
  </si>
  <si>
    <t>NORTH TONAWANDA CITY SD</t>
  </si>
  <si>
    <t>ROYALTON-HARTLAND CSD</t>
  </si>
  <si>
    <t>STARPOINT CSD</t>
  </si>
  <si>
    <t>WILSON CSD</t>
  </si>
  <si>
    <t>OSWEGO BOCES</t>
  </si>
  <si>
    <t>ALTMAR-PARISH-WILLIAMSTOWN CSD</t>
  </si>
  <si>
    <t>CENTRAL SQUARE CSD</t>
  </si>
  <si>
    <t>FULTON CITY SD</t>
  </si>
  <si>
    <t>HANNIBAL CSD</t>
  </si>
  <si>
    <t>MEXICO CSD</t>
  </si>
  <si>
    <t>OSWEGO CITY SD</t>
  </si>
  <si>
    <t>PHOENIX CSD</t>
  </si>
  <si>
    <t>PULASKI CSD</t>
  </si>
  <si>
    <t>SANDY CREEK CSD</t>
  </si>
  <si>
    <t>OTSEGO-DELAWARE-SCHOHARIE-GREENE BOCES</t>
  </si>
  <si>
    <t>ANDES CSD</t>
  </si>
  <si>
    <t>CHARLOTTE VALLEY CSD</t>
  </si>
  <si>
    <t>CHERRY VALLEY-SPRINGFIELD CSD</t>
  </si>
  <si>
    <t>COOPERSTOWN CSD</t>
  </si>
  <si>
    <t>EDMESTON CSD</t>
  </si>
  <si>
    <t>GILBOA-CONESVILLE CSD</t>
  </si>
  <si>
    <t>HUNTER-TANNERSVILLE CSD</t>
  </si>
  <si>
    <t>JEFFERSON CSD</t>
  </si>
  <si>
    <t>LAURENS CSD</t>
  </si>
  <si>
    <t>MARGARETVILLE CSD</t>
  </si>
  <si>
    <t>MILFORD CSD</t>
  </si>
  <si>
    <t>MORRIS CSD</t>
  </si>
  <si>
    <t>ONEONTA CITY SD</t>
  </si>
  <si>
    <t>ROXBURY CSD</t>
  </si>
  <si>
    <t>SCHENEVUS CSD</t>
  </si>
  <si>
    <t>SOUTH KORTRIGHT CSD</t>
  </si>
  <si>
    <t>STAMFORD CSD</t>
  </si>
  <si>
    <t>WINDHAM-ASHLAND-JEWETT CSD</t>
  </si>
  <si>
    <t>WORCESTER CSD</t>
  </si>
  <si>
    <t>PUTNAM-NORTHERN WESTCHESTER BOCES</t>
  </si>
  <si>
    <t>BEDFORD CSD</t>
  </si>
  <si>
    <t>BREWSTER CSD</t>
  </si>
  <si>
    <t>BRIARCLIFF MANOR UFSD</t>
  </si>
  <si>
    <t>CARMEL CSD</t>
  </si>
  <si>
    <t>CHAPPAQUA CSD</t>
  </si>
  <si>
    <t>CROTON-HARMON UFSD</t>
  </si>
  <si>
    <t>GARRISON UFSD</t>
  </si>
  <si>
    <t>HALDANE CSD</t>
  </si>
  <si>
    <t>HENDRICK HUDSON CSD</t>
  </si>
  <si>
    <t>KATONAH-LEWISBORO UFSD</t>
  </si>
  <si>
    <t>LAKELAND CSD</t>
  </si>
  <si>
    <t>MAHOPAC CSD</t>
  </si>
  <si>
    <t>NORTH SALEM CSD</t>
  </si>
  <si>
    <t>OSSINING UFSD</t>
  </si>
  <si>
    <t>PEEKSKILL CITY SD</t>
  </si>
  <si>
    <t>PUTNAM VALLEY CSD</t>
  </si>
  <si>
    <t>SOMERS CSD</t>
  </si>
  <si>
    <t>YORKTOWN CSD</t>
  </si>
  <si>
    <t>QUESTAR III BOCES</t>
  </si>
  <si>
    <t>AVERILL PARK CSD</t>
  </si>
  <si>
    <t>BERLIN CSD</t>
  </si>
  <si>
    <t>BRUNSWICK CSD (BRITTONKILL)</t>
  </si>
  <si>
    <t>CAIRO-DURHAM CSD</t>
  </si>
  <si>
    <t>CATSKILL CSD</t>
  </si>
  <si>
    <t>CHATHAM CSD</t>
  </si>
  <si>
    <t>COXSACKIE-ATHENS CSD</t>
  </si>
  <si>
    <t>EAST GREENBUSH CSD</t>
  </si>
  <si>
    <t>GERMANTOWN CSD</t>
  </si>
  <si>
    <t>GREENVILLE CSD</t>
  </si>
  <si>
    <t>HOOSIC VALLEY CSD</t>
  </si>
  <si>
    <t>HOOSICK FALLS CSD</t>
  </si>
  <si>
    <t>HUDSON CITY SD</t>
  </si>
  <si>
    <t>KINDERHOOK (ICHABOD CRANE) CSD</t>
  </si>
  <si>
    <t>LANSINGBURGH CSD</t>
  </si>
  <si>
    <t>NEW LEBANON CSD</t>
  </si>
  <si>
    <t>NORTH GREENBUSH COMN SD (WILLIAMS)</t>
  </si>
  <si>
    <t>RENSSELAER CITY SD</t>
  </si>
  <si>
    <t>SCHODACK CSD</t>
  </si>
  <si>
    <t>TACONIC HILLS CSD</t>
  </si>
  <si>
    <t>TROY CITY SD</t>
  </si>
  <si>
    <t>WYNANTSKILL UFSD</t>
  </si>
  <si>
    <t>ROCKLAND BOCES</t>
  </si>
  <si>
    <t>CLARKSTOWN CSD</t>
  </si>
  <si>
    <t>EAST RAMAPO CSD (SPRING VALLEY)</t>
  </si>
  <si>
    <t>HAVERSTRAW-STONY POINT CSD (NORTH RO</t>
  </si>
  <si>
    <t>NANUET UFSD</t>
  </si>
  <si>
    <t>NYACK UFSD</t>
  </si>
  <si>
    <t>PEARL RIVER UFSD</t>
  </si>
  <si>
    <t>RAMAPO CSD (SUFFERN)</t>
  </si>
  <si>
    <t>SOUTH ORANGETOWN CSD</t>
  </si>
  <si>
    <t>ST. LAWRENCE-LEWIS BOCES</t>
  </si>
  <si>
    <t>BRASHER FALLS CSD</t>
  </si>
  <si>
    <t>CANTON CSD</t>
  </si>
  <si>
    <t>CLIFTON-FINE CSD</t>
  </si>
  <si>
    <t>COLTON-PIERREPONT CSD</t>
  </si>
  <si>
    <t>EDWARDS-KNOX CSD</t>
  </si>
  <si>
    <t>GOUVERNEUR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</si>
  <si>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</si>
  <si>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</si>
  <si>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</si>
  <si>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</si>
  <si>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</si>
  <si>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</si>
  <si>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</si>
  <si>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</si>
  <si>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</si>
  <si>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</si>
  <si>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PARISHVILLE-HOPKINTON CSD</t>
  </si>
  <si>
    <t>POTSDAM CSD</t>
  </si>
  <si>
    <t xml:space="preserve">SUFFOLK BOCES - EASTERN </t>
  </si>
  <si>
    <t>AMAGANSETT UFSD</t>
  </si>
  <si>
    <t>BAY SHORE UFSD</t>
  </si>
  <si>
    <t>BAYPORT-BLUE POINT UFSD</t>
  </si>
  <si>
    <t>BRENTWOOD UFSD</t>
  </si>
  <si>
    <t>BRIDGEHAMPTON UFSD</t>
  </si>
  <si>
    <t>CENTER MORICHES UFSD</t>
  </si>
  <si>
    <t>CENTRAL ISLIP UFSD</t>
  </si>
  <si>
    <t>COMSEWOGUE UFSD</t>
  </si>
  <si>
    <t>CONNETQUOT CSD</t>
  </si>
  <si>
    <t>EAST HAMPTON UFSD</t>
  </si>
  <si>
    <t>EAST ISLIP UFSD</t>
  </si>
  <si>
    <t>EAST MORICHES UFSD</t>
  </si>
  <si>
    <t>EAST QUOGUE UFSD</t>
  </si>
  <si>
    <t>FIRE ISLAND UFSD</t>
  </si>
  <si>
    <t>FISHERS ISLAND UFSD</t>
  </si>
  <si>
    <t>GREENPORT UFSD</t>
  </si>
  <si>
    <t>HAMPTON BAYS UFSD</t>
  </si>
  <si>
    <t>HAUPPAUGE UFSD</t>
  </si>
  <si>
    <t>ISLIP UFSD</t>
  </si>
  <si>
    <t>LONGWOOD CSD</t>
  </si>
  <si>
    <t>MATTITUCK-CUTCHOGUE UFSD</t>
  </si>
  <si>
    <t>MIDDLE COUNTRY CSD</t>
  </si>
  <si>
    <t>MILLER PLACE UFSD</t>
  </si>
  <si>
    <t>MONTAUK UFSD</t>
  </si>
  <si>
    <t>MT SINAI UFSD</t>
  </si>
  <si>
    <t>NEW SUFFOLK COMN SD</t>
  </si>
  <si>
    <t>OYSTERPONDS UFSD</t>
  </si>
  <si>
    <t>PATCHOGUE-MEDFORD UFSD</t>
  </si>
  <si>
    <t>PORT JEFFERSON UFSD</t>
  </si>
  <si>
    <t>QUOGUE UFSD</t>
  </si>
  <si>
    <t>REMSENBURG-SPEONK UFSD</t>
  </si>
  <si>
    <t>RIVERHEAD CSD</t>
  </si>
  <si>
    <t>ROCKY POINT UFSD</t>
  </si>
  <si>
    <t>SACHEM CSD</t>
  </si>
  <si>
    <t>SAG HARBOR UFSD</t>
  </si>
  <si>
    <t>SAGAPONACK COMN SD</t>
  </si>
  <si>
    <t>SAYVILLE UFSD</t>
  </si>
  <si>
    <t>SHELTER ISLAND UFSD</t>
  </si>
  <si>
    <t>SHOREHAM-WADING RIVER CSD</t>
  </si>
  <si>
    <t>SOUTH COUNTRY CSD</t>
  </si>
  <si>
    <t>SOUTHAMPTON UFSD</t>
  </si>
  <si>
    <t>SOUTHOLD UFSD</t>
  </si>
  <si>
    <t>SPRINGS UFSD</t>
  </si>
  <si>
    <t>THREE VILLAGE CSD</t>
  </si>
  <si>
    <t>TUCKAHOE COMN SD</t>
  </si>
  <si>
    <t>WAINSCOTT COMN SD</t>
  </si>
  <si>
    <t>WEST ISLIP UFSD</t>
  </si>
  <si>
    <t>WESTHAMPTON BEACH UFSD</t>
  </si>
  <si>
    <t>WILLIAM FLOYD UFSD</t>
  </si>
  <si>
    <t xml:space="preserve">SUFFOLK BOCES - WESTERN </t>
  </si>
  <si>
    <t>AMITYVILLE UFSD</t>
  </si>
  <si>
    <t>BABYLON UFSD</t>
  </si>
  <si>
    <t>COLD SPRING HARBOR CSD</t>
  </si>
  <si>
    <t>COMMACK</t>
  </si>
  <si>
    <t>COPIAGUE UFSD</t>
  </si>
  <si>
    <t>DEER PARK UFSD</t>
  </si>
  <si>
    <t>ELWOOD UFSD</t>
  </si>
  <si>
    <t>HALF HOLLOW HILLS CSD</t>
  </si>
  <si>
    <t>HARBORFIELDS CSD</t>
  </si>
  <si>
    <t>HUNTINGTON UFSD</t>
  </si>
  <si>
    <t>KINGS PARK CSD</t>
  </si>
  <si>
    <t>LINDENHURST UFSD</t>
  </si>
  <si>
    <t>NORTH BABYLON UFSD</t>
  </si>
  <si>
    <t>NORTHPORT-EAST NORTHPORT UFSD</t>
  </si>
  <si>
    <t>SMITHTOWN CSD</t>
  </si>
  <si>
    <t>SOUTH HUNTINGTON UFSD</t>
  </si>
  <si>
    <t>WEST BABYLON UFSD</t>
  </si>
  <si>
    <t>WYANDANCH UFSD</t>
  </si>
  <si>
    <t>SULLIVAN BOCES</t>
  </si>
  <si>
    <r>
      <rPr>
        <sz val="10"/>
        <rFont val="Arial"/>
        <family val="2"/>
      </rPr>
      <t xml:space="preserve">ELDRED CSD  </t>
    </r>
    <r>
      <rPr>
        <sz val="10"/>
        <color indexed="10"/>
        <rFont val="Arial"/>
        <family val="2"/>
      </rPr>
      <t xml:space="preserve"> </t>
    </r>
  </si>
  <si>
    <t>FALLSBURG CSD</t>
  </si>
  <si>
    <t>LIBERTY CSD</t>
  </si>
  <si>
    <t>LIVINGSTON MANOR CSD</t>
  </si>
  <si>
    <t>MONTICELLO CSD</t>
  </si>
  <si>
    <t>ROSCOE CSD</t>
  </si>
  <si>
    <t>SULLIVAN WEST CSD</t>
  </si>
  <si>
    <t>TRI-VALLEY CSD</t>
  </si>
  <si>
    <t>TOMPKINS-SENECA-TIOGA BOCES</t>
  </si>
  <si>
    <t>CANDOR CSD</t>
  </si>
  <si>
    <t>DRYDEN CSD</t>
  </si>
  <si>
    <t>GROTON CSD</t>
  </si>
  <si>
    <t>ITHACA CITY SD</t>
  </si>
  <si>
    <t>LANSING CSD</t>
  </si>
  <si>
    <t>NEWFIELD CSD</t>
  </si>
  <si>
    <t>SOUTH SENECA CSD</t>
  </si>
  <si>
    <t>TRUMANSBURG CSD</t>
  </si>
  <si>
    <t>ULSTER BOCES</t>
  </si>
  <si>
    <t>ELLENVILLE CSD</t>
  </si>
  <si>
    <t>HIGHLAND CSD</t>
  </si>
  <si>
    <t>KINGSTON CITY SD</t>
  </si>
  <si>
    <t>NEW PALTZ CSD</t>
  </si>
  <si>
    <t>ONTEORA CSD</t>
  </si>
  <si>
    <t>RONDOUT VALLEY CSD</t>
  </si>
  <si>
    <t>SAUGERTIES CSD</t>
  </si>
  <si>
    <t>WALLKILL CSD</t>
  </si>
  <si>
    <t>WASHINGTON-SARATOGA-WARREN-HAMILTON-ESSEX BOCES</t>
  </si>
  <si>
    <t>ARGYLE CSD</t>
  </si>
  <si>
    <t>BALLSTON SPA CSD</t>
  </si>
  <si>
    <t>BOLTON CSD</t>
  </si>
  <si>
    <t>CAMBRIDGE CSD</t>
  </si>
  <si>
    <t>CORINTH CSD</t>
  </si>
  <si>
    <t>FORT ANN CSD</t>
  </si>
  <si>
    <t>FORT EDWARD UFSD</t>
  </si>
  <si>
    <t>GALWAY CSD</t>
  </si>
  <si>
    <t>GLENS FALLS CITY SD</t>
  </si>
  <si>
    <t>GLENS FALLS COMN SD/ABRAHAM WING</t>
  </si>
  <si>
    <t>GRANVILLE CSD</t>
  </si>
  <si>
    <t>GREENWICH CSD</t>
  </si>
  <si>
    <t>HADLEY-LUZERNE CSD</t>
  </si>
  <si>
    <t>HARTFORD CSD</t>
  </si>
  <si>
    <t>HUDSON FALLS CSD</t>
  </si>
  <si>
    <t>INDIAN LAKE CSD</t>
  </si>
  <si>
    <t>JOHNSBURG CSD</t>
  </si>
  <si>
    <t>LAKE GEORGE CSD</t>
  </si>
  <si>
    <t>MECHANICVILLE CITY SD</t>
  </si>
  <si>
    <t>MINERVA CSD</t>
  </si>
  <si>
    <t>NEWCOMB CSD</t>
  </si>
  <si>
    <t>NORTH WARREN CSD</t>
  </si>
  <si>
    <t>QUEENSBURY UFSD</t>
  </si>
  <si>
    <t>SALEM CSD</t>
  </si>
  <si>
    <t>SARATOGA SPRINGS CITY SD</t>
  </si>
  <si>
    <t>SCHUYLERVILLE CSD</t>
  </si>
  <si>
    <t>SOUTH GLENS FALLS CSD</t>
  </si>
  <si>
    <t>STILLWATER CSD</t>
  </si>
  <si>
    <t>WARRENSBURG CSD</t>
  </si>
  <si>
    <t>WATERFORD-HALFMOON UFSD</t>
  </si>
  <si>
    <t>WHITEHALL CSD</t>
  </si>
  <si>
    <t>WAYNE-FINGER LAKES BOCES</t>
  </si>
  <si>
    <t>BLOOMFIELD CSD</t>
  </si>
  <si>
    <t>CANANDAIGUA CITY SD</t>
  </si>
  <si>
    <t>CLYDE-SAVANNAH CSD</t>
  </si>
  <si>
    <t>DUNDEE CSD</t>
  </si>
  <si>
    <t>GANANDA CSD</t>
  </si>
  <si>
    <t>GENEVA CITY SD</t>
  </si>
  <si>
    <t>GORHAM-MIDDLESEX CSD (MARCUS WHITMAN</t>
  </si>
  <si>
    <t>HONEOYE CSD</t>
  </si>
  <si>
    <t>LYONS CSD</t>
  </si>
  <si>
    <t>MANCHESTER-SHORTSVILLE CSD (RED JACK</t>
  </si>
  <si>
    <t>MARION CSD</t>
  </si>
  <si>
    <t>NAPLES CSD</t>
  </si>
  <si>
    <t>NEWARK CSD</t>
  </si>
  <si>
    <t>NORTH ROSE-WOLCOTT CSD</t>
  </si>
  <si>
    <t>PALMYRA-MACEDON CSD</t>
  </si>
  <si>
    <t>PENN YAN CSD</t>
  </si>
  <si>
    <t>PHELPS-CLIFTON SPRINGS CSD</t>
  </si>
  <si>
    <t>RED CREEK CSD</t>
  </si>
  <si>
    <t>ROMULUS CSD</t>
  </si>
  <si>
    <t>SENECA FALLS CSD</t>
  </si>
  <si>
    <t>SODUS CSD</t>
  </si>
  <si>
    <t>VICTOR CSD</t>
  </si>
  <si>
    <t>WATERLOO CSD</t>
  </si>
  <si>
    <t>WAYNE CSD</t>
  </si>
  <si>
    <t>WILLIAMSON CSD</t>
  </si>
  <si>
    <t>WESTCHESTER BOCES</t>
  </si>
  <si>
    <t>ARDSLEY UFSD</t>
  </si>
  <si>
    <t>BLIND BROOK-RYE UFSD</t>
  </si>
  <si>
    <t>BRONXVILLE UFSD</t>
  </si>
  <si>
    <t>BYRAM HILLS CSD</t>
  </si>
  <si>
    <t>DOBBS FERRY UFSD</t>
  </si>
  <si>
    <t>EASTCHESTER UFSD</t>
  </si>
  <si>
    <t>EDGEMONT UFSD</t>
  </si>
  <si>
    <t>ELMSFORD UFSD</t>
  </si>
  <si>
    <t>GREENBURGH CSD</t>
  </si>
  <si>
    <t>HARRISON CSD</t>
  </si>
  <si>
    <t>HASTINGS-ON-HUDSON UFSD</t>
  </si>
  <si>
    <t>IRVINGTON UFSD</t>
  </si>
  <si>
    <t>MAMARONECK UFSD</t>
  </si>
  <si>
    <t>MT PLEASANT CSD</t>
  </si>
  <si>
    <t>MT VERNON CITY SD</t>
  </si>
  <si>
    <t>NEW ROCHELLE CITY SD</t>
  </si>
  <si>
    <t>PELHAM UFSD</t>
  </si>
  <si>
    <t>PLEASANTVILLE UFSD</t>
  </si>
  <si>
    <t>POCANTICO HILLS CSD</t>
  </si>
  <si>
    <t>PORT CHESTER-RYE UFSD</t>
  </si>
  <si>
    <t>RYE CITY SD</t>
  </si>
  <si>
    <t>RYE NECK UFSD</t>
  </si>
  <si>
    <t>SCARSDALE UFSD</t>
  </si>
  <si>
    <t>TUCKAHOE UFSD</t>
  </si>
  <si>
    <t>UFSD-TARRYTOWNS</t>
  </si>
  <si>
    <t>VALHALLA UFSD</t>
  </si>
  <si>
    <t>WHITE PLAINS CITY SD</t>
  </si>
  <si>
    <t>EASTPORT-S. MANOR CSD</t>
  </si>
  <si>
    <t>333/314</t>
  </si>
  <si>
    <t>57/76</t>
  </si>
  <si>
    <t>647/133</t>
  </si>
  <si>
    <t>642/551/582</t>
  </si>
  <si>
    <t>1775/994</t>
  </si>
  <si>
    <t>832/895/730</t>
  </si>
  <si>
    <t>147/83/237</t>
  </si>
  <si>
    <t>2457/467</t>
  </si>
  <si>
    <t>546/481</t>
  </si>
  <si>
    <t>101/165</t>
  </si>
  <si>
    <t>1027/266</t>
  </si>
  <si>
    <t>413/443/437/447</t>
  </si>
  <si>
    <t>140/111/122/111</t>
  </si>
  <si>
    <t>1740/484</t>
  </si>
  <si>
    <t>152/183</t>
  </si>
  <si>
    <t>112/83</t>
  </si>
  <si>
    <t>335/195</t>
  </si>
  <si>
    <t>463/540</t>
  </si>
  <si>
    <t>101/170</t>
  </si>
  <si>
    <t>1003/308</t>
  </si>
  <si>
    <t>1457/1463/1339</t>
  </si>
  <si>
    <t>720/712/789</t>
  </si>
  <si>
    <t>4259/2221</t>
  </si>
  <si>
    <t>251/257/234</t>
  </si>
  <si>
    <t>99/90/116</t>
  </si>
  <si>
    <t>260/351/383</t>
  </si>
  <si>
    <t>742/305</t>
  </si>
  <si>
    <t>99/93</t>
  </si>
  <si>
    <t>38/44</t>
  </si>
  <si>
    <t>192/82</t>
  </si>
  <si>
    <t>1052/1165</t>
  </si>
  <si>
    <t>479/366</t>
  </si>
  <si>
    <t>2217/845</t>
  </si>
  <si>
    <t>534/557</t>
  </si>
  <si>
    <t>219/194</t>
  </si>
  <si>
    <t>1091/413</t>
  </si>
  <si>
    <t>1884/1846/1835</t>
  </si>
  <si>
    <t>751/796/810</t>
  </si>
  <si>
    <t>5565/2357</t>
  </si>
  <si>
    <t>1514/1477</t>
  </si>
  <si>
    <t>335/364</t>
  </si>
  <si>
    <t>2991/699</t>
  </si>
  <si>
    <t>534/676/642</t>
  </si>
  <si>
    <t>540/393/425</t>
  </si>
  <si>
    <t>1852/1358</t>
  </si>
  <si>
    <t>1080/1296</t>
  </si>
  <si>
    <t>383/167</t>
  </si>
  <si>
    <t>2376/550</t>
  </si>
  <si>
    <t>420/354</t>
  </si>
  <si>
    <t>156/220</t>
  </si>
  <si>
    <t>774/376</t>
  </si>
  <si>
    <t>885/1035</t>
  </si>
  <si>
    <t>463/311</t>
  </si>
  <si>
    <t>1920/774</t>
  </si>
  <si>
    <t>3349/3531</t>
  </si>
  <si>
    <t>1318/1123</t>
  </si>
  <si>
    <t>6880/2441</t>
  </si>
  <si>
    <t>354/309</t>
  </si>
  <si>
    <t>154/201</t>
  </si>
  <si>
    <t>508/510</t>
  </si>
  <si>
    <t>259/277/184</t>
  </si>
  <si>
    <t>74/57/144</t>
  </si>
  <si>
    <t>720/275</t>
  </si>
  <si>
    <t>167/163/151</t>
  </si>
  <si>
    <t>22/26/38</t>
  </si>
  <si>
    <t>481/86</t>
  </si>
  <si>
    <t>154/149</t>
  </si>
  <si>
    <t>51/56</t>
  </si>
  <si>
    <t>303/107</t>
  </si>
  <si>
    <t>701/675</t>
  </si>
  <si>
    <t>195/201</t>
  </si>
  <si>
    <t>1376/396</t>
  </si>
  <si>
    <t>336/334</t>
  </si>
  <si>
    <t>360/361</t>
  </si>
  <si>
    <t>670/721</t>
  </si>
  <si>
    <t>1061/1365/1215</t>
  </si>
  <si>
    <t>805/486/656</t>
  </si>
  <si>
    <t>3641/1947</t>
  </si>
  <si>
    <t>1464/1275</t>
  </si>
  <si>
    <t>526/706</t>
  </si>
  <si>
    <t>2739/1232</t>
  </si>
  <si>
    <t>846/734</t>
  </si>
  <si>
    <t>192/301</t>
  </si>
  <si>
    <t>1580/493</t>
  </si>
  <si>
    <t>911/916</t>
  </si>
  <si>
    <t>451/448</t>
  </si>
  <si>
    <t>1827/899</t>
  </si>
  <si>
    <t>700/756</t>
  </si>
  <si>
    <t>277/225</t>
  </si>
  <si>
    <t>977/981</t>
  </si>
  <si>
    <t>290/257/264/243</t>
  </si>
  <si>
    <t>34/67/60/77</t>
  </si>
  <si>
    <t>1054/238</t>
  </si>
  <si>
    <t>3221/3576</t>
  </si>
  <si>
    <t>1388/1046</t>
  </si>
  <si>
    <t>894/905</t>
  </si>
  <si>
    <t>515/501</t>
  </si>
  <si>
    <t>770/861</t>
  </si>
  <si>
    <t>443/345</t>
  </si>
  <si>
    <t>644/685</t>
  </si>
  <si>
    <t>202/164</t>
  </si>
  <si>
    <t>911/869/951</t>
  </si>
  <si>
    <t>385/424/340</t>
  </si>
  <si>
    <t>6797/2434</t>
  </si>
  <si>
    <t>1799/1016</t>
  </si>
  <si>
    <t>1329/366</t>
  </si>
  <si>
    <t>2731/1149</t>
  </si>
  <si>
    <t>3881/4168/4143</t>
  </si>
  <si>
    <t>1933/1644/1702</t>
  </si>
  <si>
    <t>12192/5279</t>
  </si>
  <si>
    <t>538/686</t>
  </si>
  <si>
    <t>222/75</t>
  </si>
  <si>
    <t>1224/297</t>
  </si>
  <si>
    <t>556/574/541</t>
  </si>
  <si>
    <t>195/170/196</t>
  </si>
  <si>
    <t>1671/561</t>
  </si>
  <si>
    <t>1736/1675/1684</t>
  </si>
  <si>
    <t>961/1046/1061</t>
  </si>
  <si>
    <t>5095/3068</t>
  </si>
  <si>
    <t>1145/1157/1205/1207</t>
  </si>
  <si>
    <t>411/390/345/342</t>
  </si>
  <si>
    <t>4714/1488</t>
  </si>
  <si>
    <t>725/689</t>
  </si>
  <si>
    <t>206/240</t>
  </si>
  <si>
    <t>1414/446</t>
  </si>
  <si>
    <t>P/P/P/P/P</t>
  </si>
  <si>
    <t>1219/1019/1069/1305/1333</t>
  </si>
  <si>
    <t>547/745/701/460/430</t>
  </si>
  <si>
    <t>5945/2883</t>
  </si>
  <si>
    <t>964/955</t>
  </si>
  <si>
    <t>327/338</t>
  </si>
  <si>
    <t>1919/665</t>
  </si>
  <si>
    <t>1393/1378/1304</t>
  </si>
  <si>
    <t>379/385/464</t>
  </si>
  <si>
    <t>4075/1228</t>
  </si>
  <si>
    <t>685/654/621</t>
  </si>
  <si>
    <t>203/233/263</t>
  </si>
  <si>
    <t>1960/699</t>
  </si>
  <si>
    <t>285/241</t>
  </si>
  <si>
    <t>98/138</t>
  </si>
  <si>
    <t>526/236</t>
  </si>
  <si>
    <t>1111/987</t>
  </si>
  <si>
    <t>388/508</t>
  </si>
  <si>
    <t>2098/896</t>
  </si>
  <si>
    <t>5687/5785</t>
  </si>
  <si>
    <t>2956/2867</t>
  </si>
  <si>
    <t>11472/5823</t>
  </si>
  <si>
    <t>1301/1055</t>
  </si>
  <si>
    <t>444/686</t>
  </si>
  <si>
    <t>2356/1130</t>
  </si>
  <si>
    <t>1725/1675</t>
  </si>
  <si>
    <t>599/647</t>
  </si>
  <si>
    <t>3400/1246</t>
  </si>
  <si>
    <t>797/787</t>
  </si>
  <si>
    <t>344/344</t>
  </si>
  <si>
    <t>1584/688</t>
  </si>
  <si>
    <t>7460/7650</t>
  </si>
  <si>
    <t>3039/2818</t>
  </si>
  <si>
    <t>15110/5857</t>
  </si>
  <si>
    <t>3794/3829</t>
  </si>
  <si>
    <t>439/397</t>
  </si>
  <si>
    <t>7623/836</t>
  </si>
  <si>
    <t>1840/1877</t>
  </si>
  <si>
    <t>914/876</t>
  </si>
  <si>
    <t>3717/1790</t>
  </si>
  <si>
    <t>4818/4774</t>
  </si>
  <si>
    <t>1204/1225</t>
  </si>
  <si>
    <t>9592/2429</t>
  </si>
  <si>
    <t>350/482</t>
  </si>
  <si>
    <t>366/234</t>
  </si>
  <si>
    <t>832/600</t>
  </si>
  <si>
    <t>130/122/136</t>
  </si>
  <si>
    <t>23/31/17</t>
  </si>
  <si>
    <t>388/71</t>
  </si>
  <si>
    <t>1314/1128</t>
  </si>
  <si>
    <t>32/518</t>
  </si>
  <si>
    <t>2442/550</t>
  </si>
  <si>
    <t>347/356</t>
  </si>
  <si>
    <t>79/106</t>
  </si>
  <si>
    <t>703/185</t>
  </si>
  <si>
    <t>3611/3879</t>
  </si>
  <si>
    <t>1475/1215</t>
  </si>
  <si>
    <t>7490/2690</t>
  </si>
  <si>
    <t>6616/5688</t>
  </si>
  <si>
    <t>2233/3093</t>
  </si>
  <si>
    <t>12304/5326</t>
  </si>
  <si>
    <t>553/489</t>
  </si>
  <si>
    <t>40/108</t>
  </si>
  <si>
    <t>1042/148</t>
  </si>
  <si>
    <t>Budget Required 60% for Approval</t>
  </si>
  <si>
    <t>4693/5119</t>
  </si>
  <si>
    <t>1893/1341</t>
  </si>
  <si>
    <t>9812/3234</t>
  </si>
  <si>
    <t>4155/354</t>
  </si>
  <si>
    <t>2319/162</t>
  </si>
  <si>
    <t>4509/2481</t>
  </si>
  <si>
    <t>2020-2021 SCHOOL DISTRICT BUDGET VOTE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</si>
</sst>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mmmm\ d\,\ yyyy;@"/>
    <numFmt numFmtId="166" formatCode="0.0"/>
  </numFmts>
  <fonts count="14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17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Fill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Fill="1"/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8" fillId="0" borderId="4" xfId="0" applyFont="1" applyBorder="1"/>
    <xf numFmtId="0" fontId="0" fillId="0" borderId="4" xfId="0" applyBorder="1"/>
    <xf numFmtId="0" fontId="11" fillId="0" borderId="5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4" xfId="0" applyFont="1" applyBorder="1"/>
    <xf numFmtId="0" fontId="8" fillId="0" borderId="13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0" fillId="0" borderId="0" xfId="0" applyFill="1"/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4" xfId="0" applyFont="1" applyBorder="1"/>
    <xf numFmtId="3" fontId="11" fillId="0" borderId="4" xfId="0" applyNumberFormat="1" applyFont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8" fillId="0" borderId="0" xfId="0" applyFont="1" applyFill="1"/>
    <xf numFmtId="16" fontId="1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 wrapText="1"/>
    </xf>
    <xf numFmtId="0" fontId="11" fillId="0" borderId="0" xfId="0" applyFont="1" applyFill="1"/>
    <xf numFmtId="3" fontId="0" fillId="0" borderId="6" xfId="0" applyNumberFormat="1" applyFill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Fill="1" applyBorder="1"/>
    <xf numFmtId="0" fontId="11" fillId="0" borderId="5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5" xfId="1" applyBorder="1" applyAlignment="1">
      <alignment horizontal="center"/>
    </xf>
    <xf numFmtId="0" fontId="6" fillId="0" borderId="4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14" fontId="11" fillId="0" borderId="4" xfId="0" applyNumberFormat="1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wrapText="1"/>
    </xf>
    <xf numFmtId="9" fontId="0" fillId="0" borderId="4" xfId="0" applyNumberForma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3" xfId="1" xr:uid="{87E73B65-7716-4303-BAF7-1AD088840001}"/>
    <cellStyle name="Percent 2" xfId="2" xr:uid="{AFDA750F-4DE5-4B83-8DB0-79DF195EBB57}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E1A9-0B0F-480E-815D-B9DFDA2B5626}">
  <sheetPr>
    <pageSetUpPr fitToPage="1"/>
  </sheetPr>
  <dimension ref="A1:M872"/>
  <sheetViews>
    <sheetView tabSelected="1" workbookViewId="0">
      <pane ySplit="3" topLeftCell="A4" activePane="bottomLeft" state="frozen"/>
      <selection pane="bottomLeft" sqref="A1:M1"/>
    </sheetView>
  </sheetViews>
  <sheetFormatPr defaultRowHeight="12.75" x14ac:dyDescent="0.2"/>
  <cols>
    <col min="1" max="1" width="71.42578125" bestFit="1" customWidth="1"/>
    <col min="2" max="2" width="6.5703125" style="70" bestFit="1" customWidth="1"/>
    <col min="3" max="3" width="5.5703125" style="70" bestFit="1" customWidth="1"/>
    <col min="4" max="4" width="6.28515625" style="71" bestFit="1" customWidth="1"/>
    <col min="5" max="5" width="5.7109375" style="71" bestFit="1" customWidth="1"/>
    <col min="6" max="6" width="8" style="71" bestFit="1" customWidth="1"/>
    <col min="7" max="7" width="9.7109375" style="70" bestFit="1" customWidth="1"/>
    <col min="8" max="8" width="4.42578125" style="70" bestFit="1" customWidth="1"/>
    <col min="9" max="9" width="24.28515625" style="70" bestFit="1" customWidth="1"/>
    <col min="10" max="10" width="19" style="70" bestFit="1" customWidth="1"/>
    <col min="11" max="11" width="10.85546875" style="70" bestFit="1" customWidth="1"/>
    <col min="12" max="12" width="6.42578125" style="70" bestFit="1" customWidth="1"/>
    <col min="13" max="13" width="9.28515625" style="72" customWidth="1"/>
    <col min="14" max="256" width="8.85546875" style="39"/>
    <col min="257" max="257" width="71.42578125" style="39" bestFit="1" customWidth="1"/>
    <col min="258" max="258" width="6.28515625" style="39" bestFit="1" customWidth="1"/>
    <col min="259" max="259" width="5.28515625" style="39" bestFit="1" customWidth="1"/>
    <col min="260" max="260" width="7.140625" style="39" customWidth="1"/>
    <col min="261" max="261" width="8.7109375" style="39" customWidth="1"/>
    <col min="262" max="262" width="10.7109375" style="39" customWidth="1"/>
    <col min="263" max="263" width="8.85546875" style="39"/>
    <col min="264" max="264" width="7" style="39" customWidth="1"/>
    <col min="265" max="265" width="20" style="39" customWidth="1"/>
    <col min="266" max="266" width="12.28515625" style="39" customWidth="1"/>
    <col min="267" max="267" width="11.7109375" style="39" customWidth="1"/>
    <col min="268" max="269" width="10.85546875" style="39" customWidth="1"/>
    <col min="270" max="512" width="8.85546875" style="39"/>
    <col min="513" max="513" width="71.42578125" style="39" bestFit="1" customWidth="1"/>
    <col min="514" max="514" width="6.28515625" style="39" bestFit="1" customWidth="1"/>
    <col min="515" max="515" width="5.28515625" style="39" bestFit="1" customWidth="1"/>
    <col min="516" max="516" width="7.140625" style="39" customWidth="1"/>
    <col min="517" max="517" width="8.7109375" style="39" customWidth="1"/>
    <col min="518" max="518" width="10.7109375" style="39" customWidth="1"/>
    <col min="519" max="519" width="8.85546875" style="39"/>
    <col min="520" max="520" width="7" style="39" customWidth="1"/>
    <col min="521" max="521" width="20" style="39" customWidth="1"/>
    <col min="522" max="522" width="12.28515625" style="39" customWidth="1"/>
    <col min="523" max="523" width="11.7109375" style="39" customWidth="1"/>
    <col min="524" max="525" width="10.85546875" style="39" customWidth="1"/>
    <col min="526" max="768" width="8.85546875" style="39"/>
    <col min="769" max="769" width="71.42578125" style="39" bestFit="1" customWidth="1"/>
    <col min="770" max="770" width="6.28515625" style="39" bestFit="1" customWidth="1"/>
    <col min="771" max="771" width="5.28515625" style="39" bestFit="1" customWidth="1"/>
    <col min="772" max="772" width="7.140625" style="39" customWidth="1"/>
    <col min="773" max="773" width="8.7109375" style="39" customWidth="1"/>
    <col min="774" max="774" width="10.7109375" style="39" customWidth="1"/>
    <col min="775" max="775" width="8.85546875" style="39"/>
    <col min="776" max="776" width="7" style="39" customWidth="1"/>
    <col min="777" max="777" width="20" style="39" customWidth="1"/>
    <col min="778" max="778" width="12.28515625" style="39" customWidth="1"/>
    <col min="779" max="779" width="11.7109375" style="39" customWidth="1"/>
    <col min="780" max="781" width="10.85546875" style="39" customWidth="1"/>
    <col min="782" max="1024" width="8.85546875" style="39"/>
    <col min="1025" max="1025" width="71.42578125" style="39" bestFit="1" customWidth="1"/>
    <col min="1026" max="1026" width="6.28515625" style="39" bestFit="1" customWidth="1"/>
    <col min="1027" max="1027" width="5.28515625" style="39" bestFit="1" customWidth="1"/>
    <col min="1028" max="1028" width="7.140625" style="39" customWidth="1"/>
    <col min="1029" max="1029" width="8.7109375" style="39" customWidth="1"/>
    <col min="1030" max="1030" width="10.7109375" style="39" customWidth="1"/>
    <col min="1031" max="1031" width="8.85546875" style="39"/>
    <col min="1032" max="1032" width="7" style="39" customWidth="1"/>
    <col min="1033" max="1033" width="20" style="39" customWidth="1"/>
    <col min="1034" max="1034" width="12.28515625" style="39" customWidth="1"/>
    <col min="1035" max="1035" width="11.7109375" style="39" customWidth="1"/>
    <col min="1036" max="1037" width="10.85546875" style="39" customWidth="1"/>
    <col min="1038" max="1280" width="8.85546875" style="39"/>
    <col min="1281" max="1281" width="71.42578125" style="39" bestFit="1" customWidth="1"/>
    <col min="1282" max="1282" width="6.28515625" style="39" bestFit="1" customWidth="1"/>
    <col min="1283" max="1283" width="5.28515625" style="39" bestFit="1" customWidth="1"/>
    <col min="1284" max="1284" width="7.140625" style="39" customWidth="1"/>
    <col min="1285" max="1285" width="8.7109375" style="39" customWidth="1"/>
    <col min="1286" max="1286" width="10.7109375" style="39" customWidth="1"/>
    <col min="1287" max="1287" width="8.85546875" style="39"/>
    <col min="1288" max="1288" width="7" style="39" customWidth="1"/>
    <col min="1289" max="1289" width="20" style="39" customWidth="1"/>
    <col min="1290" max="1290" width="12.28515625" style="39" customWidth="1"/>
    <col min="1291" max="1291" width="11.7109375" style="39" customWidth="1"/>
    <col min="1292" max="1293" width="10.85546875" style="39" customWidth="1"/>
    <col min="1294" max="1536" width="8.85546875" style="39"/>
    <col min="1537" max="1537" width="71.42578125" style="39" bestFit="1" customWidth="1"/>
    <col min="1538" max="1538" width="6.28515625" style="39" bestFit="1" customWidth="1"/>
    <col min="1539" max="1539" width="5.28515625" style="39" bestFit="1" customWidth="1"/>
    <col min="1540" max="1540" width="7.140625" style="39" customWidth="1"/>
    <col min="1541" max="1541" width="8.7109375" style="39" customWidth="1"/>
    <col min="1542" max="1542" width="10.7109375" style="39" customWidth="1"/>
    <col min="1543" max="1543" width="8.85546875" style="39"/>
    <col min="1544" max="1544" width="7" style="39" customWidth="1"/>
    <col min="1545" max="1545" width="20" style="39" customWidth="1"/>
    <col min="1546" max="1546" width="12.28515625" style="39" customWidth="1"/>
    <col min="1547" max="1547" width="11.7109375" style="39" customWidth="1"/>
    <col min="1548" max="1549" width="10.85546875" style="39" customWidth="1"/>
    <col min="1550" max="1792" width="8.85546875" style="39"/>
    <col min="1793" max="1793" width="71.42578125" style="39" bestFit="1" customWidth="1"/>
    <col min="1794" max="1794" width="6.28515625" style="39" bestFit="1" customWidth="1"/>
    <col min="1795" max="1795" width="5.28515625" style="39" bestFit="1" customWidth="1"/>
    <col min="1796" max="1796" width="7.140625" style="39" customWidth="1"/>
    <col min="1797" max="1797" width="8.7109375" style="39" customWidth="1"/>
    <col min="1798" max="1798" width="10.7109375" style="39" customWidth="1"/>
    <col min="1799" max="1799" width="8.85546875" style="39"/>
    <col min="1800" max="1800" width="7" style="39" customWidth="1"/>
    <col min="1801" max="1801" width="20" style="39" customWidth="1"/>
    <col min="1802" max="1802" width="12.28515625" style="39" customWidth="1"/>
    <col min="1803" max="1803" width="11.7109375" style="39" customWidth="1"/>
    <col min="1804" max="1805" width="10.85546875" style="39" customWidth="1"/>
    <col min="1806" max="2048" width="8.85546875" style="39"/>
    <col min="2049" max="2049" width="71.42578125" style="39" bestFit="1" customWidth="1"/>
    <col min="2050" max="2050" width="6.28515625" style="39" bestFit="1" customWidth="1"/>
    <col min="2051" max="2051" width="5.28515625" style="39" bestFit="1" customWidth="1"/>
    <col min="2052" max="2052" width="7.140625" style="39" customWidth="1"/>
    <col min="2053" max="2053" width="8.7109375" style="39" customWidth="1"/>
    <col min="2054" max="2054" width="10.7109375" style="39" customWidth="1"/>
    <col min="2055" max="2055" width="8.85546875" style="39"/>
    <col min="2056" max="2056" width="7" style="39" customWidth="1"/>
    <col min="2057" max="2057" width="20" style="39" customWidth="1"/>
    <col min="2058" max="2058" width="12.28515625" style="39" customWidth="1"/>
    <col min="2059" max="2059" width="11.7109375" style="39" customWidth="1"/>
    <col min="2060" max="2061" width="10.85546875" style="39" customWidth="1"/>
    <col min="2062" max="2304" width="8.85546875" style="39"/>
    <col min="2305" max="2305" width="71.42578125" style="39" bestFit="1" customWidth="1"/>
    <col min="2306" max="2306" width="6.28515625" style="39" bestFit="1" customWidth="1"/>
    <col min="2307" max="2307" width="5.28515625" style="39" bestFit="1" customWidth="1"/>
    <col min="2308" max="2308" width="7.140625" style="39" customWidth="1"/>
    <col min="2309" max="2309" width="8.7109375" style="39" customWidth="1"/>
    <col min="2310" max="2310" width="10.7109375" style="39" customWidth="1"/>
    <col min="2311" max="2311" width="8.85546875" style="39"/>
    <col min="2312" max="2312" width="7" style="39" customWidth="1"/>
    <col min="2313" max="2313" width="20" style="39" customWidth="1"/>
    <col min="2314" max="2314" width="12.28515625" style="39" customWidth="1"/>
    <col min="2315" max="2315" width="11.7109375" style="39" customWidth="1"/>
    <col min="2316" max="2317" width="10.85546875" style="39" customWidth="1"/>
    <col min="2318" max="2560" width="8.85546875" style="39"/>
    <col min="2561" max="2561" width="71.42578125" style="39" bestFit="1" customWidth="1"/>
    <col min="2562" max="2562" width="6.28515625" style="39" bestFit="1" customWidth="1"/>
    <col min="2563" max="2563" width="5.28515625" style="39" bestFit="1" customWidth="1"/>
    <col min="2564" max="2564" width="7.140625" style="39" customWidth="1"/>
    <col min="2565" max="2565" width="8.7109375" style="39" customWidth="1"/>
    <col min="2566" max="2566" width="10.7109375" style="39" customWidth="1"/>
    <col min="2567" max="2567" width="8.85546875" style="39"/>
    <col min="2568" max="2568" width="7" style="39" customWidth="1"/>
    <col min="2569" max="2569" width="20" style="39" customWidth="1"/>
    <col min="2570" max="2570" width="12.28515625" style="39" customWidth="1"/>
    <col min="2571" max="2571" width="11.7109375" style="39" customWidth="1"/>
    <col min="2572" max="2573" width="10.85546875" style="39" customWidth="1"/>
    <col min="2574" max="2816" width="8.85546875" style="39"/>
    <col min="2817" max="2817" width="71.42578125" style="39" bestFit="1" customWidth="1"/>
    <col min="2818" max="2818" width="6.28515625" style="39" bestFit="1" customWidth="1"/>
    <col min="2819" max="2819" width="5.28515625" style="39" bestFit="1" customWidth="1"/>
    <col min="2820" max="2820" width="7.140625" style="39" customWidth="1"/>
    <col min="2821" max="2821" width="8.7109375" style="39" customWidth="1"/>
    <col min="2822" max="2822" width="10.7109375" style="39" customWidth="1"/>
    <col min="2823" max="2823" width="8.85546875" style="39"/>
    <col min="2824" max="2824" width="7" style="39" customWidth="1"/>
    <col min="2825" max="2825" width="20" style="39" customWidth="1"/>
    <col min="2826" max="2826" width="12.28515625" style="39" customWidth="1"/>
    <col min="2827" max="2827" width="11.7109375" style="39" customWidth="1"/>
    <col min="2828" max="2829" width="10.85546875" style="39" customWidth="1"/>
    <col min="2830" max="3072" width="8.85546875" style="39"/>
    <col min="3073" max="3073" width="71.42578125" style="39" bestFit="1" customWidth="1"/>
    <col min="3074" max="3074" width="6.28515625" style="39" bestFit="1" customWidth="1"/>
    <col min="3075" max="3075" width="5.28515625" style="39" bestFit="1" customWidth="1"/>
    <col min="3076" max="3076" width="7.140625" style="39" customWidth="1"/>
    <col min="3077" max="3077" width="8.7109375" style="39" customWidth="1"/>
    <col min="3078" max="3078" width="10.7109375" style="39" customWidth="1"/>
    <col min="3079" max="3079" width="8.85546875" style="39"/>
    <col min="3080" max="3080" width="7" style="39" customWidth="1"/>
    <col min="3081" max="3081" width="20" style="39" customWidth="1"/>
    <col min="3082" max="3082" width="12.28515625" style="39" customWidth="1"/>
    <col min="3083" max="3083" width="11.7109375" style="39" customWidth="1"/>
    <col min="3084" max="3085" width="10.85546875" style="39" customWidth="1"/>
    <col min="3086" max="3328" width="8.85546875" style="39"/>
    <col min="3329" max="3329" width="71.42578125" style="39" bestFit="1" customWidth="1"/>
    <col min="3330" max="3330" width="6.28515625" style="39" bestFit="1" customWidth="1"/>
    <col min="3331" max="3331" width="5.28515625" style="39" bestFit="1" customWidth="1"/>
    <col min="3332" max="3332" width="7.140625" style="39" customWidth="1"/>
    <col min="3333" max="3333" width="8.7109375" style="39" customWidth="1"/>
    <col min="3334" max="3334" width="10.7109375" style="39" customWidth="1"/>
    <col min="3335" max="3335" width="8.85546875" style="39"/>
    <col min="3336" max="3336" width="7" style="39" customWidth="1"/>
    <col min="3337" max="3337" width="20" style="39" customWidth="1"/>
    <col min="3338" max="3338" width="12.28515625" style="39" customWidth="1"/>
    <col min="3339" max="3339" width="11.7109375" style="39" customWidth="1"/>
    <col min="3340" max="3341" width="10.85546875" style="39" customWidth="1"/>
    <col min="3342" max="3584" width="8.85546875" style="39"/>
    <col min="3585" max="3585" width="71.42578125" style="39" bestFit="1" customWidth="1"/>
    <col min="3586" max="3586" width="6.28515625" style="39" bestFit="1" customWidth="1"/>
    <col min="3587" max="3587" width="5.28515625" style="39" bestFit="1" customWidth="1"/>
    <col min="3588" max="3588" width="7.140625" style="39" customWidth="1"/>
    <col min="3589" max="3589" width="8.7109375" style="39" customWidth="1"/>
    <col min="3590" max="3590" width="10.7109375" style="39" customWidth="1"/>
    <col min="3591" max="3591" width="8.85546875" style="39"/>
    <col min="3592" max="3592" width="7" style="39" customWidth="1"/>
    <col min="3593" max="3593" width="20" style="39" customWidth="1"/>
    <col min="3594" max="3594" width="12.28515625" style="39" customWidth="1"/>
    <col min="3595" max="3595" width="11.7109375" style="39" customWidth="1"/>
    <col min="3596" max="3597" width="10.85546875" style="39" customWidth="1"/>
    <col min="3598" max="3840" width="8.85546875" style="39"/>
    <col min="3841" max="3841" width="71.42578125" style="39" bestFit="1" customWidth="1"/>
    <col min="3842" max="3842" width="6.28515625" style="39" bestFit="1" customWidth="1"/>
    <col min="3843" max="3843" width="5.28515625" style="39" bestFit="1" customWidth="1"/>
    <col min="3844" max="3844" width="7.140625" style="39" customWidth="1"/>
    <col min="3845" max="3845" width="8.7109375" style="39" customWidth="1"/>
    <col min="3846" max="3846" width="10.7109375" style="39" customWidth="1"/>
    <col min="3847" max="3847" width="8.85546875" style="39"/>
    <col min="3848" max="3848" width="7" style="39" customWidth="1"/>
    <col min="3849" max="3849" width="20" style="39" customWidth="1"/>
    <col min="3850" max="3850" width="12.28515625" style="39" customWidth="1"/>
    <col min="3851" max="3851" width="11.7109375" style="39" customWidth="1"/>
    <col min="3852" max="3853" width="10.85546875" style="39" customWidth="1"/>
    <col min="3854" max="4096" width="8.85546875" style="39"/>
    <col min="4097" max="4097" width="71.42578125" style="39" bestFit="1" customWidth="1"/>
    <col min="4098" max="4098" width="6.28515625" style="39" bestFit="1" customWidth="1"/>
    <col min="4099" max="4099" width="5.28515625" style="39" bestFit="1" customWidth="1"/>
    <col min="4100" max="4100" width="7.140625" style="39" customWidth="1"/>
    <col min="4101" max="4101" width="8.7109375" style="39" customWidth="1"/>
    <col min="4102" max="4102" width="10.7109375" style="39" customWidth="1"/>
    <col min="4103" max="4103" width="8.85546875" style="39"/>
    <col min="4104" max="4104" width="7" style="39" customWidth="1"/>
    <col min="4105" max="4105" width="20" style="39" customWidth="1"/>
    <col min="4106" max="4106" width="12.28515625" style="39" customWidth="1"/>
    <col min="4107" max="4107" width="11.7109375" style="39" customWidth="1"/>
    <col min="4108" max="4109" width="10.85546875" style="39" customWidth="1"/>
    <col min="4110" max="4352" width="8.85546875" style="39"/>
    <col min="4353" max="4353" width="71.42578125" style="39" bestFit="1" customWidth="1"/>
    <col min="4354" max="4354" width="6.28515625" style="39" bestFit="1" customWidth="1"/>
    <col min="4355" max="4355" width="5.28515625" style="39" bestFit="1" customWidth="1"/>
    <col min="4356" max="4356" width="7.140625" style="39" customWidth="1"/>
    <col min="4357" max="4357" width="8.7109375" style="39" customWidth="1"/>
    <col min="4358" max="4358" width="10.7109375" style="39" customWidth="1"/>
    <col min="4359" max="4359" width="8.85546875" style="39"/>
    <col min="4360" max="4360" width="7" style="39" customWidth="1"/>
    <col min="4361" max="4361" width="20" style="39" customWidth="1"/>
    <col min="4362" max="4362" width="12.28515625" style="39" customWidth="1"/>
    <col min="4363" max="4363" width="11.7109375" style="39" customWidth="1"/>
    <col min="4364" max="4365" width="10.85546875" style="39" customWidth="1"/>
    <col min="4366" max="4608" width="8.85546875" style="39"/>
    <col min="4609" max="4609" width="71.42578125" style="39" bestFit="1" customWidth="1"/>
    <col min="4610" max="4610" width="6.28515625" style="39" bestFit="1" customWidth="1"/>
    <col min="4611" max="4611" width="5.28515625" style="39" bestFit="1" customWidth="1"/>
    <col min="4612" max="4612" width="7.140625" style="39" customWidth="1"/>
    <col min="4613" max="4613" width="8.7109375" style="39" customWidth="1"/>
    <col min="4614" max="4614" width="10.7109375" style="39" customWidth="1"/>
    <col min="4615" max="4615" width="8.85546875" style="39"/>
    <col min="4616" max="4616" width="7" style="39" customWidth="1"/>
    <col min="4617" max="4617" width="20" style="39" customWidth="1"/>
    <col min="4618" max="4618" width="12.28515625" style="39" customWidth="1"/>
    <col min="4619" max="4619" width="11.7109375" style="39" customWidth="1"/>
    <col min="4620" max="4621" width="10.85546875" style="39" customWidth="1"/>
    <col min="4622" max="4864" width="8.85546875" style="39"/>
    <col min="4865" max="4865" width="71.42578125" style="39" bestFit="1" customWidth="1"/>
    <col min="4866" max="4866" width="6.28515625" style="39" bestFit="1" customWidth="1"/>
    <col min="4867" max="4867" width="5.28515625" style="39" bestFit="1" customWidth="1"/>
    <col min="4868" max="4868" width="7.140625" style="39" customWidth="1"/>
    <col min="4869" max="4869" width="8.7109375" style="39" customWidth="1"/>
    <col min="4870" max="4870" width="10.7109375" style="39" customWidth="1"/>
    <col min="4871" max="4871" width="8.85546875" style="39"/>
    <col min="4872" max="4872" width="7" style="39" customWidth="1"/>
    <col min="4873" max="4873" width="20" style="39" customWidth="1"/>
    <col min="4874" max="4874" width="12.28515625" style="39" customWidth="1"/>
    <col min="4875" max="4875" width="11.7109375" style="39" customWidth="1"/>
    <col min="4876" max="4877" width="10.85546875" style="39" customWidth="1"/>
    <col min="4878" max="5120" width="8.85546875" style="39"/>
    <col min="5121" max="5121" width="71.42578125" style="39" bestFit="1" customWidth="1"/>
    <col min="5122" max="5122" width="6.28515625" style="39" bestFit="1" customWidth="1"/>
    <col min="5123" max="5123" width="5.28515625" style="39" bestFit="1" customWidth="1"/>
    <col min="5124" max="5124" width="7.140625" style="39" customWidth="1"/>
    <col min="5125" max="5125" width="8.7109375" style="39" customWidth="1"/>
    <col min="5126" max="5126" width="10.7109375" style="39" customWidth="1"/>
    <col min="5127" max="5127" width="8.85546875" style="39"/>
    <col min="5128" max="5128" width="7" style="39" customWidth="1"/>
    <col min="5129" max="5129" width="20" style="39" customWidth="1"/>
    <col min="5130" max="5130" width="12.28515625" style="39" customWidth="1"/>
    <col min="5131" max="5131" width="11.7109375" style="39" customWidth="1"/>
    <col min="5132" max="5133" width="10.85546875" style="39" customWidth="1"/>
    <col min="5134" max="5376" width="8.85546875" style="39"/>
    <col min="5377" max="5377" width="71.42578125" style="39" bestFit="1" customWidth="1"/>
    <col min="5378" max="5378" width="6.28515625" style="39" bestFit="1" customWidth="1"/>
    <col min="5379" max="5379" width="5.28515625" style="39" bestFit="1" customWidth="1"/>
    <col min="5380" max="5380" width="7.140625" style="39" customWidth="1"/>
    <col min="5381" max="5381" width="8.7109375" style="39" customWidth="1"/>
    <col min="5382" max="5382" width="10.7109375" style="39" customWidth="1"/>
    <col min="5383" max="5383" width="8.85546875" style="39"/>
    <col min="5384" max="5384" width="7" style="39" customWidth="1"/>
    <col min="5385" max="5385" width="20" style="39" customWidth="1"/>
    <col min="5386" max="5386" width="12.28515625" style="39" customWidth="1"/>
    <col min="5387" max="5387" width="11.7109375" style="39" customWidth="1"/>
    <col min="5388" max="5389" width="10.85546875" style="39" customWidth="1"/>
    <col min="5390" max="5632" width="8.85546875" style="39"/>
    <col min="5633" max="5633" width="71.42578125" style="39" bestFit="1" customWidth="1"/>
    <col min="5634" max="5634" width="6.28515625" style="39" bestFit="1" customWidth="1"/>
    <col min="5635" max="5635" width="5.28515625" style="39" bestFit="1" customWidth="1"/>
    <col min="5636" max="5636" width="7.140625" style="39" customWidth="1"/>
    <col min="5637" max="5637" width="8.7109375" style="39" customWidth="1"/>
    <col min="5638" max="5638" width="10.7109375" style="39" customWidth="1"/>
    <col min="5639" max="5639" width="8.85546875" style="39"/>
    <col min="5640" max="5640" width="7" style="39" customWidth="1"/>
    <col min="5641" max="5641" width="20" style="39" customWidth="1"/>
    <col min="5642" max="5642" width="12.28515625" style="39" customWidth="1"/>
    <col min="5643" max="5643" width="11.7109375" style="39" customWidth="1"/>
    <col min="5644" max="5645" width="10.85546875" style="39" customWidth="1"/>
    <col min="5646" max="5888" width="8.85546875" style="39"/>
    <col min="5889" max="5889" width="71.42578125" style="39" bestFit="1" customWidth="1"/>
    <col min="5890" max="5890" width="6.28515625" style="39" bestFit="1" customWidth="1"/>
    <col min="5891" max="5891" width="5.28515625" style="39" bestFit="1" customWidth="1"/>
    <col min="5892" max="5892" width="7.140625" style="39" customWidth="1"/>
    <col min="5893" max="5893" width="8.7109375" style="39" customWidth="1"/>
    <col min="5894" max="5894" width="10.7109375" style="39" customWidth="1"/>
    <col min="5895" max="5895" width="8.85546875" style="39"/>
    <col min="5896" max="5896" width="7" style="39" customWidth="1"/>
    <col min="5897" max="5897" width="20" style="39" customWidth="1"/>
    <col min="5898" max="5898" width="12.28515625" style="39" customWidth="1"/>
    <col min="5899" max="5899" width="11.7109375" style="39" customWidth="1"/>
    <col min="5900" max="5901" width="10.85546875" style="39" customWidth="1"/>
    <col min="5902" max="6144" width="8.85546875" style="39"/>
    <col min="6145" max="6145" width="71.42578125" style="39" bestFit="1" customWidth="1"/>
    <col min="6146" max="6146" width="6.28515625" style="39" bestFit="1" customWidth="1"/>
    <col min="6147" max="6147" width="5.28515625" style="39" bestFit="1" customWidth="1"/>
    <col min="6148" max="6148" width="7.140625" style="39" customWidth="1"/>
    <col min="6149" max="6149" width="8.7109375" style="39" customWidth="1"/>
    <col min="6150" max="6150" width="10.7109375" style="39" customWidth="1"/>
    <col min="6151" max="6151" width="8.85546875" style="39"/>
    <col min="6152" max="6152" width="7" style="39" customWidth="1"/>
    <col min="6153" max="6153" width="20" style="39" customWidth="1"/>
    <col min="6154" max="6154" width="12.28515625" style="39" customWidth="1"/>
    <col min="6155" max="6155" width="11.7109375" style="39" customWidth="1"/>
    <col min="6156" max="6157" width="10.85546875" style="39" customWidth="1"/>
    <col min="6158" max="6400" width="8.85546875" style="39"/>
    <col min="6401" max="6401" width="71.42578125" style="39" bestFit="1" customWidth="1"/>
    <col min="6402" max="6402" width="6.28515625" style="39" bestFit="1" customWidth="1"/>
    <col min="6403" max="6403" width="5.28515625" style="39" bestFit="1" customWidth="1"/>
    <col min="6404" max="6404" width="7.140625" style="39" customWidth="1"/>
    <col min="6405" max="6405" width="8.7109375" style="39" customWidth="1"/>
    <col min="6406" max="6406" width="10.7109375" style="39" customWidth="1"/>
    <col min="6407" max="6407" width="8.85546875" style="39"/>
    <col min="6408" max="6408" width="7" style="39" customWidth="1"/>
    <col min="6409" max="6409" width="20" style="39" customWidth="1"/>
    <col min="6410" max="6410" width="12.28515625" style="39" customWidth="1"/>
    <col min="6411" max="6411" width="11.7109375" style="39" customWidth="1"/>
    <col min="6412" max="6413" width="10.85546875" style="39" customWidth="1"/>
    <col min="6414" max="6656" width="8.85546875" style="39"/>
    <col min="6657" max="6657" width="71.42578125" style="39" bestFit="1" customWidth="1"/>
    <col min="6658" max="6658" width="6.28515625" style="39" bestFit="1" customWidth="1"/>
    <col min="6659" max="6659" width="5.28515625" style="39" bestFit="1" customWidth="1"/>
    <col min="6660" max="6660" width="7.140625" style="39" customWidth="1"/>
    <col min="6661" max="6661" width="8.7109375" style="39" customWidth="1"/>
    <col min="6662" max="6662" width="10.7109375" style="39" customWidth="1"/>
    <col min="6663" max="6663" width="8.85546875" style="39"/>
    <col min="6664" max="6664" width="7" style="39" customWidth="1"/>
    <col min="6665" max="6665" width="20" style="39" customWidth="1"/>
    <col min="6666" max="6666" width="12.28515625" style="39" customWidth="1"/>
    <col min="6667" max="6667" width="11.7109375" style="39" customWidth="1"/>
    <col min="6668" max="6669" width="10.85546875" style="39" customWidth="1"/>
    <col min="6670" max="6912" width="8.85546875" style="39"/>
    <col min="6913" max="6913" width="71.42578125" style="39" bestFit="1" customWidth="1"/>
    <col min="6914" max="6914" width="6.28515625" style="39" bestFit="1" customWidth="1"/>
    <col min="6915" max="6915" width="5.28515625" style="39" bestFit="1" customWidth="1"/>
    <col min="6916" max="6916" width="7.140625" style="39" customWidth="1"/>
    <col min="6917" max="6917" width="8.7109375" style="39" customWidth="1"/>
    <col min="6918" max="6918" width="10.7109375" style="39" customWidth="1"/>
    <col min="6919" max="6919" width="8.85546875" style="39"/>
    <col min="6920" max="6920" width="7" style="39" customWidth="1"/>
    <col min="6921" max="6921" width="20" style="39" customWidth="1"/>
    <col min="6922" max="6922" width="12.28515625" style="39" customWidth="1"/>
    <col min="6923" max="6923" width="11.7109375" style="39" customWidth="1"/>
    <col min="6924" max="6925" width="10.85546875" style="39" customWidth="1"/>
    <col min="6926" max="7168" width="8.85546875" style="39"/>
    <col min="7169" max="7169" width="71.42578125" style="39" bestFit="1" customWidth="1"/>
    <col min="7170" max="7170" width="6.28515625" style="39" bestFit="1" customWidth="1"/>
    <col min="7171" max="7171" width="5.28515625" style="39" bestFit="1" customWidth="1"/>
    <col min="7172" max="7172" width="7.140625" style="39" customWidth="1"/>
    <col min="7173" max="7173" width="8.7109375" style="39" customWidth="1"/>
    <col min="7174" max="7174" width="10.7109375" style="39" customWidth="1"/>
    <col min="7175" max="7175" width="8.85546875" style="39"/>
    <col min="7176" max="7176" width="7" style="39" customWidth="1"/>
    <col min="7177" max="7177" width="20" style="39" customWidth="1"/>
    <col min="7178" max="7178" width="12.28515625" style="39" customWidth="1"/>
    <col min="7179" max="7179" width="11.7109375" style="39" customWidth="1"/>
    <col min="7180" max="7181" width="10.85546875" style="39" customWidth="1"/>
    <col min="7182" max="7424" width="8.85546875" style="39"/>
    <col min="7425" max="7425" width="71.42578125" style="39" bestFit="1" customWidth="1"/>
    <col min="7426" max="7426" width="6.28515625" style="39" bestFit="1" customWidth="1"/>
    <col min="7427" max="7427" width="5.28515625" style="39" bestFit="1" customWidth="1"/>
    <col min="7428" max="7428" width="7.140625" style="39" customWidth="1"/>
    <col min="7429" max="7429" width="8.7109375" style="39" customWidth="1"/>
    <col min="7430" max="7430" width="10.7109375" style="39" customWidth="1"/>
    <col min="7431" max="7431" width="8.85546875" style="39"/>
    <col min="7432" max="7432" width="7" style="39" customWidth="1"/>
    <col min="7433" max="7433" width="20" style="39" customWidth="1"/>
    <col min="7434" max="7434" width="12.28515625" style="39" customWidth="1"/>
    <col min="7435" max="7435" width="11.7109375" style="39" customWidth="1"/>
    <col min="7436" max="7437" width="10.85546875" style="39" customWidth="1"/>
    <col min="7438" max="7680" width="8.85546875" style="39"/>
    <col min="7681" max="7681" width="71.42578125" style="39" bestFit="1" customWidth="1"/>
    <col min="7682" max="7682" width="6.28515625" style="39" bestFit="1" customWidth="1"/>
    <col min="7683" max="7683" width="5.28515625" style="39" bestFit="1" customWidth="1"/>
    <col min="7684" max="7684" width="7.140625" style="39" customWidth="1"/>
    <col min="7685" max="7685" width="8.7109375" style="39" customWidth="1"/>
    <col min="7686" max="7686" width="10.7109375" style="39" customWidth="1"/>
    <col min="7687" max="7687" width="8.85546875" style="39"/>
    <col min="7688" max="7688" width="7" style="39" customWidth="1"/>
    <col min="7689" max="7689" width="20" style="39" customWidth="1"/>
    <col min="7690" max="7690" width="12.28515625" style="39" customWidth="1"/>
    <col min="7691" max="7691" width="11.7109375" style="39" customWidth="1"/>
    <col min="7692" max="7693" width="10.85546875" style="39" customWidth="1"/>
    <col min="7694" max="7936" width="8.85546875" style="39"/>
    <col min="7937" max="7937" width="71.42578125" style="39" bestFit="1" customWidth="1"/>
    <col min="7938" max="7938" width="6.28515625" style="39" bestFit="1" customWidth="1"/>
    <col min="7939" max="7939" width="5.28515625" style="39" bestFit="1" customWidth="1"/>
    <col min="7940" max="7940" width="7.140625" style="39" customWidth="1"/>
    <col min="7941" max="7941" width="8.7109375" style="39" customWidth="1"/>
    <col min="7942" max="7942" width="10.7109375" style="39" customWidth="1"/>
    <col min="7943" max="7943" width="8.85546875" style="39"/>
    <col min="7944" max="7944" width="7" style="39" customWidth="1"/>
    <col min="7945" max="7945" width="20" style="39" customWidth="1"/>
    <col min="7946" max="7946" width="12.28515625" style="39" customWidth="1"/>
    <col min="7947" max="7947" width="11.7109375" style="39" customWidth="1"/>
    <col min="7948" max="7949" width="10.85546875" style="39" customWidth="1"/>
    <col min="7950" max="8192" width="8.85546875" style="39"/>
    <col min="8193" max="8193" width="71.42578125" style="39" bestFit="1" customWidth="1"/>
    <col min="8194" max="8194" width="6.28515625" style="39" bestFit="1" customWidth="1"/>
    <col min="8195" max="8195" width="5.28515625" style="39" bestFit="1" customWidth="1"/>
    <col min="8196" max="8196" width="7.140625" style="39" customWidth="1"/>
    <col min="8197" max="8197" width="8.7109375" style="39" customWidth="1"/>
    <col min="8198" max="8198" width="10.7109375" style="39" customWidth="1"/>
    <col min="8199" max="8199" width="8.85546875" style="39"/>
    <col min="8200" max="8200" width="7" style="39" customWidth="1"/>
    <col min="8201" max="8201" width="20" style="39" customWidth="1"/>
    <col min="8202" max="8202" width="12.28515625" style="39" customWidth="1"/>
    <col min="8203" max="8203" width="11.7109375" style="39" customWidth="1"/>
    <col min="8204" max="8205" width="10.85546875" style="39" customWidth="1"/>
    <col min="8206" max="8448" width="8.85546875" style="39"/>
    <col min="8449" max="8449" width="71.42578125" style="39" bestFit="1" customWidth="1"/>
    <col min="8450" max="8450" width="6.28515625" style="39" bestFit="1" customWidth="1"/>
    <col min="8451" max="8451" width="5.28515625" style="39" bestFit="1" customWidth="1"/>
    <col min="8452" max="8452" width="7.140625" style="39" customWidth="1"/>
    <col min="8453" max="8453" width="8.7109375" style="39" customWidth="1"/>
    <col min="8454" max="8454" width="10.7109375" style="39" customWidth="1"/>
    <col min="8455" max="8455" width="8.85546875" style="39"/>
    <col min="8456" max="8456" width="7" style="39" customWidth="1"/>
    <col min="8457" max="8457" width="20" style="39" customWidth="1"/>
    <col min="8458" max="8458" width="12.28515625" style="39" customWidth="1"/>
    <col min="8459" max="8459" width="11.7109375" style="39" customWidth="1"/>
    <col min="8460" max="8461" width="10.85546875" style="39" customWidth="1"/>
    <col min="8462" max="8704" width="8.85546875" style="39"/>
    <col min="8705" max="8705" width="71.42578125" style="39" bestFit="1" customWidth="1"/>
    <col min="8706" max="8706" width="6.28515625" style="39" bestFit="1" customWidth="1"/>
    <col min="8707" max="8707" width="5.28515625" style="39" bestFit="1" customWidth="1"/>
    <col min="8708" max="8708" width="7.140625" style="39" customWidth="1"/>
    <col min="8709" max="8709" width="8.7109375" style="39" customWidth="1"/>
    <col min="8710" max="8710" width="10.7109375" style="39" customWidth="1"/>
    <col min="8711" max="8711" width="8.85546875" style="39"/>
    <col min="8712" max="8712" width="7" style="39" customWidth="1"/>
    <col min="8713" max="8713" width="20" style="39" customWidth="1"/>
    <col min="8714" max="8714" width="12.28515625" style="39" customWidth="1"/>
    <col min="8715" max="8715" width="11.7109375" style="39" customWidth="1"/>
    <col min="8716" max="8717" width="10.85546875" style="39" customWidth="1"/>
    <col min="8718" max="8960" width="8.85546875" style="39"/>
    <col min="8961" max="8961" width="71.42578125" style="39" bestFit="1" customWidth="1"/>
    <col min="8962" max="8962" width="6.28515625" style="39" bestFit="1" customWidth="1"/>
    <col min="8963" max="8963" width="5.28515625" style="39" bestFit="1" customWidth="1"/>
    <col min="8964" max="8964" width="7.140625" style="39" customWidth="1"/>
    <col min="8965" max="8965" width="8.7109375" style="39" customWidth="1"/>
    <col min="8966" max="8966" width="10.7109375" style="39" customWidth="1"/>
    <col min="8967" max="8967" width="8.85546875" style="39"/>
    <col min="8968" max="8968" width="7" style="39" customWidth="1"/>
    <col min="8969" max="8969" width="20" style="39" customWidth="1"/>
    <col min="8970" max="8970" width="12.28515625" style="39" customWidth="1"/>
    <col min="8971" max="8971" width="11.7109375" style="39" customWidth="1"/>
    <col min="8972" max="8973" width="10.85546875" style="39" customWidth="1"/>
    <col min="8974" max="9216" width="8.85546875" style="39"/>
    <col min="9217" max="9217" width="71.42578125" style="39" bestFit="1" customWidth="1"/>
    <col min="9218" max="9218" width="6.28515625" style="39" bestFit="1" customWidth="1"/>
    <col min="9219" max="9219" width="5.28515625" style="39" bestFit="1" customWidth="1"/>
    <col min="9220" max="9220" width="7.140625" style="39" customWidth="1"/>
    <col min="9221" max="9221" width="8.7109375" style="39" customWidth="1"/>
    <col min="9222" max="9222" width="10.7109375" style="39" customWidth="1"/>
    <col min="9223" max="9223" width="8.85546875" style="39"/>
    <col min="9224" max="9224" width="7" style="39" customWidth="1"/>
    <col min="9225" max="9225" width="20" style="39" customWidth="1"/>
    <col min="9226" max="9226" width="12.28515625" style="39" customWidth="1"/>
    <col min="9227" max="9227" width="11.7109375" style="39" customWidth="1"/>
    <col min="9228" max="9229" width="10.85546875" style="39" customWidth="1"/>
    <col min="9230" max="9472" width="8.85546875" style="39"/>
    <col min="9473" max="9473" width="71.42578125" style="39" bestFit="1" customWidth="1"/>
    <col min="9474" max="9474" width="6.28515625" style="39" bestFit="1" customWidth="1"/>
    <col min="9475" max="9475" width="5.28515625" style="39" bestFit="1" customWidth="1"/>
    <col min="9476" max="9476" width="7.140625" style="39" customWidth="1"/>
    <col min="9477" max="9477" width="8.7109375" style="39" customWidth="1"/>
    <col min="9478" max="9478" width="10.7109375" style="39" customWidth="1"/>
    <col min="9479" max="9479" width="8.85546875" style="39"/>
    <col min="9480" max="9480" width="7" style="39" customWidth="1"/>
    <col min="9481" max="9481" width="20" style="39" customWidth="1"/>
    <col min="9482" max="9482" width="12.28515625" style="39" customWidth="1"/>
    <col min="9483" max="9483" width="11.7109375" style="39" customWidth="1"/>
    <col min="9484" max="9485" width="10.85546875" style="39" customWidth="1"/>
    <col min="9486" max="9728" width="8.85546875" style="39"/>
    <col min="9729" max="9729" width="71.42578125" style="39" bestFit="1" customWidth="1"/>
    <col min="9730" max="9730" width="6.28515625" style="39" bestFit="1" customWidth="1"/>
    <col min="9731" max="9731" width="5.28515625" style="39" bestFit="1" customWidth="1"/>
    <col min="9732" max="9732" width="7.140625" style="39" customWidth="1"/>
    <col min="9733" max="9733" width="8.7109375" style="39" customWidth="1"/>
    <col min="9734" max="9734" width="10.7109375" style="39" customWidth="1"/>
    <col min="9735" max="9735" width="8.85546875" style="39"/>
    <col min="9736" max="9736" width="7" style="39" customWidth="1"/>
    <col min="9737" max="9737" width="20" style="39" customWidth="1"/>
    <col min="9738" max="9738" width="12.28515625" style="39" customWidth="1"/>
    <col min="9739" max="9739" width="11.7109375" style="39" customWidth="1"/>
    <col min="9740" max="9741" width="10.85546875" style="39" customWidth="1"/>
    <col min="9742" max="9984" width="8.85546875" style="39"/>
    <col min="9985" max="9985" width="71.42578125" style="39" bestFit="1" customWidth="1"/>
    <col min="9986" max="9986" width="6.28515625" style="39" bestFit="1" customWidth="1"/>
    <col min="9987" max="9987" width="5.28515625" style="39" bestFit="1" customWidth="1"/>
    <col min="9988" max="9988" width="7.140625" style="39" customWidth="1"/>
    <col min="9989" max="9989" width="8.7109375" style="39" customWidth="1"/>
    <col min="9990" max="9990" width="10.7109375" style="39" customWidth="1"/>
    <col min="9991" max="9991" width="8.85546875" style="39"/>
    <col min="9992" max="9992" width="7" style="39" customWidth="1"/>
    <col min="9993" max="9993" width="20" style="39" customWidth="1"/>
    <col min="9994" max="9994" width="12.28515625" style="39" customWidth="1"/>
    <col min="9995" max="9995" width="11.7109375" style="39" customWidth="1"/>
    <col min="9996" max="9997" width="10.85546875" style="39" customWidth="1"/>
    <col min="9998" max="10240" width="8.85546875" style="39"/>
    <col min="10241" max="10241" width="71.42578125" style="39" bestFit="1" customWidth="1"/>
    <col min="10242" max="10242" width="6.28515625" style="39" bestFit="1" customWidth="1"/>
    <col min="10243" max="10243" width="5.28515625" style="39" bestFit="1" customWidth="1"/>
    <col min="10244" max="10244" width="7.140625" style="39" customWidth="1"/>
    <col min="10245" max="10245" width="8.7109375" style="39" customWidth="1"/>
    <col min="10246" max="10246" width="10.7109375" style="39" customWidth="1"/>
    <col min="10247" max="10247" width="8.85546875" style="39"/>
    <col min="10248" max="10248" width="7" style="39" customWidth="1"/>
    <col min="10249" max="10249" width="20" style="39" customWidth="1"/>
    <col min="10250" max="10250" width="12.28515625" style="39" customWidth="1"/>
    <col min="10251" max="10251" width="11.7109375" style="39" customWidth="1"/>
    <col min="10252" max="10253" width="10.85546875" style="39" customWidth="1"/>
    <col min="10254" max="10496" width="8.85546875" style="39"/>
    <col min="10497" max="10497" width="71.42578125" style="39" bestFit="1" customWidth="1"/>
    <col min="10498" max="10498" width="6.28515625" style="39" bestFit="1" customWidth="1"/>
    <col min="10499" max="10499" width="5.28515625" style="39" bestFit="1" customWidth="1"/>
    <col min="10500" max="10500" width="7.140625" style="39" customWidth="1"/>
    <col min="10501" max="10501" width="8.7109375" style="39" customWidth="1"/>
    <col min="10502" max="10502" width="10.7109375" style="39" customWidth="1"/>
    <col min="10503" max="10503" width="8.85546875" style="39"/>
    <col min="10504" max="10504" width="7" style="39" customWidth="1"/>
    <col min="10505" max="10505" width="20" style="39" customWidth="1"/>
    <col min="10506" max="10506" width="12.28515625" style="39" customWidth="1"/>
    <col min="10507" max="10507" width="11.7109375" style="39" customWidth="1"/>
    <col min="10508" max="10509" width="10.85546875" style="39" customWidth="1"/>
    <col min="10510" max="10752" width="8.85546875" style="39"/>
    <col min="10753" max="10753" width="71.42578125" style="39" bestFit="1" customWidth="1"/>
    <col min="10754" max="10754" width="6.28515625" style="39" bestFit="1" customWidth="1"/>
    <col min="10755" max="10755" width="5.28515625" style="39" bestFit="1" customWidth="1"/>
    <col min="10756" max="10756" width="7.140625" style="39" customWidth="1"/>
    <col min="10757" max="10757" width="8.7109375" style="39" customWidth="1"/>
    <col min="10758" max="10758" width="10.7109375" style="39" customWidth="1"/>
    <col min="10759" max="10759" width="8.85546875" style="39"/>
    <col min="10760" max="10760" width="7" style="39" customWidth="1"/>
    <col min="10761" max="10761" width="20" style="39" customWidth="1"/>
    <col min="10762" max="10762" width="12.28515625" style="39" customWidth="1"/>
    <col min="10763" max="10763" width="11.7109375" style="39" customWidth="1"/>
    <col min="10764" max="10765" width="10.85546875" style="39" customWidth="1"/>
    <col min="10766" max="11008" width="8.85546875" style="39"/>
    <col min="11009" max="11009" width="71.42578125" style="39" bestFit="1" customWidth="1"/>
    <col min="11010" max="11010" width="6.28515625" style="39" bestFit="1" customWidth="1"/>
    <col min="11011" max="11011" width="5.28515625" style="39" bestFit="1" customWidth="1"/>
    <col min="11012" max="11012" width="7.140625" style="39" customWidth="1"/>
    <col min="11013" max="11013" width="8.7109375" style="39" customWidth="1"/>
    <col min="11014" max="11014" width="10.7109375" style="39" customWidth="1"/>
    <col min="11015" max="11015" width="8.85546875" style="39"/>
    <col min="11016" max="11016" width="7" style="39" customWidth="1"/>
    <col min="11017" max="11017" width="20" style="39" customWidth="1"/>
    <col min="11018" max="11018" width="12.28515625" style="39" customWidth="1"/>
    <col min="11019" max="11019" width="11.7109375" style="39" customWidth="1"/>
    <col min="11020" max="11021" width="10.85546875" style="39" customWidth="1"/>
    <col min="11022" max="11264" width="8.85546875" style="39"/>
    <col min="11265" max="11265" width="71.42578125" style="39" bestFit="1" customWidth="1"/>
    <col min="11266" max="11266" width="6.28515625" style="39" bestFit="1" customWidth="1"/>
    <col min="11267" max="11267" width="5.28515625" style="39" bestFit="1" customWidth="1"/>
    <col min="11268" max="11268" width="7.140625" style="39" customWidth="1"/>
    <col min="11269" max="11269" width="8.7109375" style="39" customWidth="1"/>
    <col min="11270" max="11270" width="10.7109375" style="39" customWidth="1"/>
    <col min="11271" max="11271" width="8.85546875" style="39"/>
    <col min="11272" max="11272" width="7" style="39" customWidth="1"/>
    <col min="11273" max="11273" width="20" style="39" customWidth="1"/>
    <col min="11274" max="11274" width="12.28515625" style="39" customWidth="1"/>
    <col min="11275" max="11275" width="11.7109375" style="39" customWidth="1"/>
    <col min="11276" max="11277" width="10.85546875" style="39" customWidth="1"/>
    <col min="11278" max="11520" width="8.85546875" style="39"/>
    <col min="11521" max="11521" width="71.42578125" style="39" bestFit="1" customWidth="1"/>
    <col min="11522" max="11522" width="6.28515625" style="39" bestFit="1" customWidth="1"/>
    <col min="11523" max="11523" width="5.28515625" style="39" bestFit="1" customWidth="1"/>
    <col min="11524" max="11524" width="7.140625" style="39" customWidth="1"/>
    <col min="11525" max="11525" width="8.7109375" style="39" customWidth="1"/>
    <col min="11526" max="11526" width="10.7109375" style="39" customWidth="1"/>
    <col min="11527" max="11527" width="8.85546875" style="39"/>
    <col min="11528" max="11528" width="7" style="39" customWidth="1"/>
    <col min="11529" max="11529" width="20" style="39" customWidth="1"/>
    <col min="11530" max="11530" width="12.28515625" style="39" customWidth="1"/>
    <col min="11531" max="11531" width="11.7109375" style="39" customWidth="1"/>
    <col min="11532" max="11533" width="10.85546875" style="39" customWidth="1"/>
    <col min="11534" max="11776" width="8.85546875" style="39"/>
    <col min="11777" max="11777" width="71.42578125" style="39" bestFit="1" customWidth="1"/>
    <col min="11778" max="11778" width="6.28515625" style="39" bestFit="1" customWidth="1"/>
    <col min="11779" max="11779" width="5.28515625" style="39" bestFit="1" customWidth="1"/>
    <col min="11780" max="11780" width="7.140625" style="39" customWidth="1"/>
    <col min="11781" max="11781" width="8.7109375" style="39" customWidth="1"/>
    <col min="11782" max="11782" width="10.7109375" style="39" customWidth="1"/>
    <col min="11783" max="11783" width="8.85546875" style="39"/>
    <col min="11784" max="11784" width="7" style="39" customWidth="1"/>
    <col min="11785" max="11785" width="20" style="39" customWidth="1"/>
    <col min="11786" max="11786" width="12.28515625" style="39" customWidth="1"/>
    <col min="11787" max="11787" width="11.7109375" style="39" customWidth="1"/>
    <col min="11788" max="11789" width="10.85546875" style="39" customWidth="1"/>
    <col min="11790" max="12032" width="8.85546875" style="39"/>
    <col min="12033" max="12033" width="71.42578125" style="39" bestFit="1" customWidth="1"/>
    <col min="12034" max="12034" width="6.28515625" style="39" bestFit="1" customWidth="1"/>
    <col min="12035" max="12035" width="5.28515625" style="39" bestFit="1" customWidth="1"/>
    <col min="12036" max="12036" width="7.140625" style="39" customWidth="1"/>
    <col min="12037" max="12037" width="8.7109375" style="39" customWidth="1"/>
    <col min="12038" max="12038" width="10.7109375" style="39" customWidth="1"/>
    <col min="12039" max="12039" width="8.85546875" style="39"/>
    <col min="12040" max="12040" width="7" style="39" customWidth="1"/>
    <col min="12041" max="12041" width="20" style="39" customWidth="1"/>
    <col min="12042" max="12042" width="12.28515625" style="39" customWidth="1"/>
    <col min="12043" max="12043" width="11.7109375" style="39" customWidth="1"/>
    <col min="12044" max="12045" width="10.85546875" style="39" customWidth="1"/>
    <col min="12046" max="12288" width="8.85546875" style="39"/>
    <col min="12289" max="12289" width="71.42578125" style="39" bestFit="1" customWidth="1"/>
    <col min="12290" max="12290" width="6.28515625" style="39" bestFit="1" customWidth="1"/>
    <col min="12291" max="12291" width="5.28515625" style="39" bestFit="1" customWidth="1"/>
    <col min="12292" max="12292" width="7.140625" style="39" customWidth="1"/>
    <col min="12293" max="12293" width="8.7109375" style="39" customWidth="1"/>
    <col min="12294" max="12294" width="10.7109375" style="39" customWidth="1"/>
    <col min="12295" max="12295" width="8.85546875" style="39"/>
    <col min="12296" max="12296" width="7" style="39" customWidth="1"/>
    <col min="12297" max="12297" width="20" style="39" customWidth="1"/>
    <col min="12298" max="12298" width="12.28515625" style="39" customWidth="1"/>
    <col min="12299" max="12299" width="11.7109375" style="39" customWidth="1"/>
    <col min="12300" max="12301" width="10.85546875" style="39" customWidth="1"/>
    <col min="12302" max="12544" width="8.85546875" style="39"/>
    <col min="12545" max="12545" width="71.42578125" style="39" bestFit="1" customWidth="1"/>
    <col min="12546" max="12546" width="6.28515625" style="39" bestFit="1" customWidth="1"/>
    <col min="12547" max="12547" width="5.28515625" style="39" bestFit="1" customWidth="1"/>
    <col min="12548" max="12548" width="7.140625" style="39" customWidth="1"/>
    <col min="12549" max="12549" width="8.7109375" style="39" customWidth="1"/>
    <col min="12550" max="12550" width="10.7109375" style="39" customWidth="1"/>
    <col min="12551" max="12551" width="8.85546875" style="39"/>
    <col min="12552" max="12552" width="7" style="39" customWidth="1"/>
    <col min="12553" max="12553" width="20" style="39" customWidth="1"/>
    <col min="12554" max="12554" width="12.28515625" style="39" customWidth="1"/>
    <col min="12555" max="12555" width="11.7109375" style="39" customWidth="1"/>
    <col min="12556" max="12557" width="10.85546875" style="39" customWidth="1"/>
    <col min="12558" max="12800" width="8.85546875" style="39"/>
    <col min="12801" max="12801" width="71.42578125" style="39" bestFit="1" customWidth="1"/>
    <col min="12802" max="12802" width="6.28515625" style="39" bestFit="1" customWidth="1"/>
    <col min="12803" max="12803" width="5.28515625" style="39" bestFit="1" customWidth="1"/>
    <col min="12804" max="12804" width="7.140625" style="39" customWidth="1"/>
    <col min="12805" max="12805" width="8.7109375" style="39" customWidth="1"/>
    <col min="12806" max="12806" width="10.7109375" style="39" customWidth="1"/>
    <col min="12807" max="12807" width="8.85546875" style="39"/>
    <col min="12808" max="12808" width="7" style="39" customWidth="1"/>
    <col min="12809" max="12809" width="20" style="39" customWidth="1"/>
    <col min="12810" max="12810" width="12.28515625" style="39" customWidth="1"/>
    <col min="12811" max="12811" width="11.7109375" style="39" customWidth="1"/>
    <col min="12812" max="12813" width="10.85546875" style="39" customWidth="1"/>
    <col min="12814" max="13056" width="8.85546875" style="39"/>
    <col min="13057" max="13057" width="71.42578125" style="39" bestFit="1" customWidth="1"/>
    <col min="13058" max="13058" width="6.28515625" style="39" bestFit="1" customWidth="1"/>
    <col min="13059" max="13059" width="5.28515625" style="39" bestFit="1" customWidth="1"/>
    <col min="13060" max="13060" width="7.140625" style="39" customWidth="1"/>
    <col min="13061" max="13061" width="8.7109375" style="39" customWidth="1"/>
    <col min="13062" max="13062" width="10.7109375" style="39" customWidth="1"/>
    <col min="13063" max="13063" width="8.85546875" style="39"/>
    <col min="13064" max="13064" width="7" style="39" customWidth="1"/>
    <col min="13065" max="13065" width="20" style="39" customWidth="1"/>
    <col min="13066" max="13066" width="12.28515625" style="39" customWidth="1"/>
    <col min="13067" max="13067" width="11.7109375" style="39" customWidth="1"/>
    <col min="13068" max="13069" width="10.85546875" style="39" customWidth="1"/>
    <col min="13070" max="13312" width="8.85546875" style="39"/>
    <col min="13313" max="13313" width="71.42578125" style="39" bestFit="1" customWidth="1"/>
    <col min="13314" max="13314" width="6.28515625" style="39" bestFit="1" customWidth="1"/>
    <col min="13315" max="13315" width="5.28515625" style="39" bestFit="1" customWidth="1"/>
    <col min="13316" max="13316" width="7.140625" style="39" customWidth="1"/>
    <col min="13317" max="13317" width="8.7109375" style="39" customWidth="1"/>
    <col min="13318" max="13318" width="10.7109375" style="39" customWidth="1"/>
    <col min="13319" max="13319" width="8.85546875" style="39"/>
    <col min="13320" max="13320" width="7" style="39" customWidth="1"/>
    <col min="13321" max="13321" width="20" style="39" customWidth="1"/>
    <col min="13322" max="13322" width="12.28515625" style="39" customWidth="1"/>
    <col min="13323" max="13323" width="11.7109375" style="39" customWidth="1"/>
    <col min="13324" max="13325" width="10.85546875" style="39" customWidth="1"/>
    <col min="13326" max="13568" width="8.85546875" style="39"/>
    <col min="13569" max="13569" width="71.42578125" style="39" bestFit="1" customWidth="1"/>
    <col min="13570" max="13570" width="6.28515625" style="39" bestFit="1" customWidth="1"/>
    <col min="13571" max="13571" width="5.28515625" style="39" bestFit="1" customWidth="1"/>
    <col min="13572" max="13572" width="7.140625" style="39" customWidth="1"/>
    <col min="13573" max="13573" width="8.7109375" style="39" customWidth="1"/>
    <col min="13574" max="13574" width="10.7109375" style="39" customWidth="1"/>
    <col min="13575" max="13575" width="8.85546875" style="39"/>
    <col min="13576" max="13576" width="7" style="39" customWidth="1"/>
    <col min="13577" max="13577" width="20" style="39" customWidth="1"/>
    <col min="13578" max="13578" width="12.28515625" style="39" customWidth="1"/>
    <col min="13579" max="13579" width="11.7109375" style="39" customWidth="1"/>
    <col min="13580" max="13581" width="10.85546875" style="39" customWidth="1"/>
    <col min="13582" max="13824" width="8.85546875" style="39"/>
    <col min="13825" max="13825" width="71.42578125" style="39" bestFit="1" customWidth="1"/>
    <col min="13826" max="13826" width="6.28515625" style="39" bestFit="1" customWidth="1"/>
    <col min="13827" max="13827" width="5.28515625" style="39" bestFit="1" customWidth="1"/>
    <col min="13828" max="13828" width="7.140625" style="39" customWidth="1"/>
    <col min="13829" max="13829" width="8.7109375" style="39" customWidth="1"/>
    <col min="13830" max="13830" width="10.7109375" style="39" customWidth="1"/>
    <col min="13831" max="13831" width="8.85546875" style="39"/>
    <col min="13832" max="13832" width="7" style="39" customWidth="1"/>
    <col min="13833" max="13833" width="20" style="39" customWidth="1"/>
    <col min="13834" max="13834" width="12.28515625" style="39" customWidth="1"/>
    <col min="13835" max="13835" width="11.7109375" style="39" customWidth="1"/>
    <col min="13836" max="13837" width="10.85546875" style="39" customWidth="1"/>
    <col min="13838" max="14080" width="8.85546875" style="39"/>
    <col min="14081" max="14081" width="71.42578125" style="39" bestFit="1" customWidth="1"/>
    <col min="14082" max="14082" width="6.28515625" style="39" bestFit="1" customWidth="1"/>
    <col min="14083" max="14083" width="5.28515625" style="39" bestFit="1" customWidth="1"/>
    <col min="14084" max="14084" width="7.140625" style="39" customWidth="1"/>
    <col min="14085" max="14085" width="8.7109375" style="39" customWidth="1"/>
    <col min="14086" max="14086" width="10.7109375" style="39" customWidth="1"/>
    <col min="14087" max="14087" width="8.85546875" style="39"/>
    <col min="14088" max="14088" width="7" style="39" customWidth="1"/>
    <col min="14089" max="14089" width="20" style="39" customWidth="1"/>
    <col min="14090" max="14090" width="12.28515625" style="39" customWidth="1"/>
    <col min="14091" max="14091" width="11.7109375" style="39" customWidth="1"/>
    <col min="14092" max="14093" width="10.85546875" style="39" customWidth="1"/>
    <col min="14094" max="14336" width="8.85546875" style="39"/>
    <col min="14337" max="14337" width="71.42578125" style="39" bestFit="1" customWidth="1"/>
    <col min="14338" max="14338" width="6.28515625" style="39" bestFit="1" customWidth="1"/>
    <col min="14339" max="14339" width="5.28515625" style="39" bestFit="1" customWidth="1"/>
    <col min="14340" max="14340" width="7.140625" style="39" customWidth="1"/>
    <col min="14341" max="14341" width="8.7109375" style="39" customWidth="1"/>
    <col min="14342" max="14342" width="10.7109375" style="39" customWidth="1"/>
    <col min="14343" max="14343" width="8.85546875" style="39"/>
    <col min="14344" max="14344" width="7" style="39" customWidth="1"/>
    <col min="14345" max="14345" width="20" style="39" customWidth="1"/>
    <col min="14346" max="14346" width="12.28515625" style="39" customWidth="1"/>
    <col min="14347" max="14347" width="11.7109375" style="39" customWidth="1"/>
    <col min="14348" max="14349" width="10.85546875" style="39" customWidth="1"/>
    <col min="14350" max="14592" width="8.85546875" style="39"/>
    <col min="14593" max="14593" width="71.42578125" style="39" bestFit="1" customWidth="1"/>
    <col min="14594" max="14594" width="6.28515625" style="39" bestFit="1" customWidth="1"/>
    <col min="14595" max="14595" width="5.28515625" style="39" bestFit="1" customWidth="1"/>
    <col min="14596" max="14596" width="7.140625" style="39" customWidth="1"/>
    <col min="14597" max="14597" width="8.7109375" style="39" customWidth="1"/>
    <col min="14598" max="14598" width="10.7109375" style="39" customWidth="1"/>
    <col min="14599" max="14599" width="8.85546875" style="39"/>
    <col min="14600" max="14600" width="7" style="39" customWidth="1"/>
    <col min="14601" max="14601" width="20" style="39" customWidth="1"/>
    <col min="14602" max="14602" width="12.28515625" style="39" customWidth="1"/>
    <col min="14603" max="14603" width="11.7109375" style="39" customWidth="1"/>
    <col min="14604" max="14605" width="10.85546875" style="39" customWidth="1"/>
    <col min="14606" max="14848" width="8.85546875" style="39"/>
    <col min="14849" max="14849" width="71.42578125" style="39" bestFit="1" customWidth="1"/>
    <col min="14850" max="14850" width="6.28515625" style="39" bestFit="1" customWidth="1"/>
    <col min="14851" max="14851" width="5.28515625" style="39" bestFit="1" customWidth="1"/>
    <col min="14852" max="14852" width="7.140625" style="39" customWidth="1"/>
    <col min="14853" max="14853" width="8.7109375" style="39" customWidth="1"/>
    <col min="14854" max="14854" width="10.7109375" style="39" customWidth="1"/>
    <col min="14855" max="14855" width="8.85546875" style="39"/>
    <col min="14856" max="14856" width="7" style="39" customWidth="1"/>
    <col min="14857" max="14857" width="20" style="39" customWidth="1"/>
    <col min="14858" max="14858" width="12.28515625" style="39" customWidth="1"/>
    <col min="14859" max="14859" width="11.7109375" style="39" customWidth="1"/>
    <col min="14860" max="14861" width="10.85546875" style="39" customWidth="1"/>
    <col min="14862" max="15104" width="8.85546875" style="39"/>
    <col min="15105" max="15105" width="71.42578125" style="39" bestFit="1" customWidth="1"/>
    <col min="15106" max="15106" width="6.28515625" style="39" bestFit="1" customWidth="1"/>
    <col min="15107" max="15107" width="5.28515625" style="39" bestFit="1" customWidth="1"/>
    <col min="15108" max="15108" width="7.140625" style="39" customWidth="1"/>
    <col min="15109" max="15109" width="8.7109375" style="39" customWidth="1"/>
    <col min="15110" max="15110" width="10.7109375" style="39" customWidth="1"/>
    <col min="15111" max="15111" width="8.85546875" style="39"/>
    <col min="15112" max="15112" width="7" style="39" customWidth="1"/>
    <col min="15113" max="15113" width="20" style="39" customWidth="1"/>
    <col min="15114" max="15114" width="12.28515625" style="39" customWidth="1"/>
    <col min="15115" max="15115" width="11.7109375" style="39" customWidth="1"/>
    <col min="15116" max="15117" width="10.85546875" style="39" customWidth="1"/>
    <col min="15118" max="15360" width="8.85546875" style="39"/>
    <col min="15361" max="15361" width="71.42578125" style="39" bestFit="1" customWidth="1"/>
    <col min="15362" max="15362" width="6.28515625" style="39" bestFit="1" customWidth="1"/>
    <col min="15363" max="15363" width="5.28515625" style="39" bestFit="1" customWidth="1"/>
    <col min="15364" max="15364" width="7.140625" style="39" customWidth="1"/>
    <col min="15365" max="15365" width="8.7109375" style="39" customWidth="1"/>
    <col min="15366" max="15366" width="10.7109375" style="39" customWidth="1"/>
    <col min="15367" max="15367" width="8.85546875" style="39"/>
    <col min="15368" max="15368" width="7" style="39" customWidth="1"/>
    <col min="15369" max="15369" width="20" style="39" customWidth="1"/>
    <col min="15370" max="15370" width="12.28515625" style="39" customWidth="1"/>
    <col min="15371" max="15371" width="11.7109375" style="39" customWidth="1"/>
    <col min="15372" max="15373" width="10.85546875" style="39" customWidth="1"/>
    <col min="15374" max="15616" width="8.85546875" style="39"/>
    <col min="15617" max="15617" width="71.42578125" style="39" bestFit="1" customWidth="1"/>
    <col min="15618" max="15618" width="6.28515625" style="39" bestFit="1" customWidth="1"/>
    <col min="15619" max="15619" width="5.28515625" style="39" bestFit="1" customWidth="1"/>
    <col min="15620" max="15620" width="7.140625" style="39" customWidth="1"/>
    <col min="15621" max="15621" width="8.7109375" style="39" customWidth="1"/>
    <col min="15622" max="15622" width="10.7109375" style="39" customWidth="1"/>
    <col min="15623" max="15623" width="8.85546875" style="39"/>
    <col min="15624" max="15624" width="7" style="39" customWidth="1"/>
    <col min="15625" max="15625" width="20" style="39" customWidth="1"/>
    <col min="15626" max="15626" width="12.28515625" style="39" customWidth="1"/>
    <col min="15627" max="15627" width="11.7109375" style="39" customWidth="1"/>
    <col min="15628" max="15629" width="10.85546875" style="39" customWidth="1"/>
    <col min="15630" max="15872" width="8.85546875" style="39"/>
    <col min="15873" max="15873" width="71.42578125" style="39" bestFit="1" customWidth="1"/>
    <col min="15874" max="15874" width="6.28515625" style="39" bestFit="1" customWidth="1"/>
    <col min="15875" max="15875" width="5.28515625" style="39" bestFit="1" customWidth="1"/>
    <col min="15876" max="15876" width="7.140625" style="39" customWidth="1"/>
    <col min="15877" max="15877" width="8.7109375" style="39" customWidth="1"/>
    <col min="15878" max="15878" width="10.7109375" style="39" customWidth="1"/>
    <col min="15879" max="15879" width="8.85546875" style="39"/>
    <col min="15880" max="15880" width="7" style="39" customWidth="1"/>
    <col min="15881" max="15881" width="20" style="39" customWidth="1"/>
    <col min="15882" max="15882" width="12.28515625" style="39" customWidth="1"/>
    <col min="15883" max="15883" width="11.7109375" style="39" customWidth="1"/>
    <col min="15884" max="15885" width="10.85546875" style="39" customWidth="1"/>
    <col min="15886" max="16128" width="8.85546875" style="39"/>
    <col min="16129" max="16129" width="71.42578125" style="39" bestFit="1" customWidth="1"/>
    <col min="16130" max="16130" width="6.28515625" style="39" bestFit="1" customWidth="1"/>
    <col min="16131" max="16131" width="5.28515625" style="39" bestFit="1" customWidth="1"/>
    <col min="16132" max="16132" width="7.140625" style="39" customWidth="1"/>
    <col min="16133" max="16133" width="8.7109375" style="39" customWidth="1"/>
    <col min="16134" max="16134" width="10.7109375" style="39" customWidth="1"/>
    <col min="16135" max="16135" width="8.85546875" style="39"/>
    <col min="16136" max="16136" width="7" style="39" customWidth="1"/>
    <col min="16137" max="16137" width="20" style="39" customWidth="1"/>
    <col min="16138" max="16138" width="12.28515625" style="39" customWidth="1"/>
    <col min="16139" max="16139" width="11.7109375" style="39" customWidth="1"/>
    <col min="16140" max="16141" width="10.85546875" style="39" customWidth="1"/>
    <col min="16142" max="16384" width="8.85546875" style="39"/>
  </cols>
  <sheetData>
    <row r="1" spans="1:13" s="1" customFormat="1" ht="18.75" thickBot="1" x14ac:dyDescent="0.3">
      <c r="A1" s="115" t="s">
        <v>926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" customHeight="1" x14ac:dyDescent="0.25">
      <c r="A2" s="73"/>
      <c r="B2" s="116" t="s">
        <v>0</v>
      </c>
      <c r="C2" s="117"/>
      <c r="D2" s="117"/>
      <c r="E2" s="117"/>
      <c r="F2" s="118"/>
      <c r="G2" s="116" t="s">
        <v>1</v>
      </c>
      <c r="H2" s="117"/>
      <c r="I2" s="117"/>
      <c r="J2" s="117"/>
      <c r="K2" s="118"/>
      <c r="L2" s="119" t="s">
        <v>919</v>
      </c>
      <c r="M2" s="120"/>
    </row>
    <row r="3" spans="1:13" s="8" customFormat="1" ht="18" customHeight="1" x14ac:dyDescent="0.25">
      <c r="A3" s="2">
        <v>43991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3" t="s">
        <v>2</v>
      </c>
      <c r="H3" s="4" t="s">
        <v>3</v>
      </c>
      <c r="I3" s="4" t="s">
        <v>4</v>
      </c>
      <c r="J3" s="4" t="s">
        <v>5</v>
      </c>
      <c r="K3" s="7" t="s">
        <v>6</v>
      </c>
      <c r="L3" s="121"/>
      <c r="M3" s="122"/>
    </row>
    <row r="4" spans="1:13" s="18" customFormat="1" ht="36" customHeight="1" x14ac:dyDescent="0.2">
      <c r="A4" s="9"/>
      <c r="B4" s="10"/>
      <c r="C4" s="11"/>
      <c r="D4" s="12"/>
      <c r="E4" s="13"/>
      <c r="F4" s="14"/>
      <c r="G4" s="15"/>
      <c r="H4" s="16"/>
      <c r="I4" s="16"/>
      <c r="J4" s="16"/>
      <c r="K4" s="17"/>
      <c r="L4" s="123"/>
      <c r="M4" s="124"/>
    </row>
    <row r="5" spans="1:13" s="18" customFormat="1" ht="15" x14ac:dyDescent="0.2">
      <c r="A5" s="19" t="s">
        <v>7</v>
      </c>
      <c r="B5" s="20">
        <f>COUNTIF(B10:B867,"P")</f>
        <v>664</v>
      </c>
      <c r="C5" s="21">
        <f>COUNTIF(C10:C867,"D")</f>
        <v>11</v>
      </c>
      <c r="D5" s="13"/>
      <c r="E5" s="13"/>
      <c r="F5" s="14"/>
      <c r="G5" s="15"/>
      <c r="H5" s="16"/>
      <c r="I5" s="16"/>
      <c r="J5" s="16"/>
      <c r="K5" s="17"/>
      <c r="L5" s="113" t="s">
        <v>8</v>
      </c>
      <c r="M5" s="114" t="s">
        <v>9</v>
      </c>
    </row>
    <row r="6" spans="1:13" s="18" customFormat="1" x14ac:dyDescent="0.2">
      <c r="A6" s="19" t="s">
        <v>10</v>
      </c>
      <c r="B6" s="22">
        <f>B5/(B5+C5)</f>
        <v>0.98370370370370375</v>
      </c>
      <c r="C6" s="23">
        <f>C5/(B5+C5)</f>
        <v>1.6296296296296295E-2</v>
      </c>
      <c r="D6" s="13"/>
      <c r="E6" s="13"/>
      <c r="F6" s="14"/>
      <c r="G6" s="24"/>
      <c r="H6" s="25"/>
      <c r="I6" s="25"/>
      <c r="J6" s="25"/>
      <c r="K6" s="26"/>
      <c r="L6" s="15"/>
      <c r="M6" s="27"/>
    </row>
    <row r="7" spans="1:13" s="18" customFormat="1" x14ac:dyDescent="0.2">
      <c r="A7" s="19"/>
      <c r="B7" s="15"/>
      <c r="C7" s="16"/>
      <c r="D7" s="13"/>
      <c r="E7" s="13"/>
      <c r="F7" s="14"/>
      <c r="G7" s="15"/>
      <c r="H7" s="16"/>
      <c r="I7" s="16"/>
      <c r="J7" s="16"/>
      <c r="K7" s="17"/>
      <c r="L7" s="15"/>
      <c r="M7" s="27"/>
    </row>
    <row r="8" spans="1:13" s="18" customFormat="1" x14ac:dyDescent="0.2">
      <c r="A8" s="28" t="s">
        <v>11</v>
      </c>
      <c r="B8" s="15"/>
      <c r="C8" s="16"/>
      <c r="D8" s="13"/>
      <c r="E8" s="13"/>
      <c r="F8" s="14"/>
      <c r="G8" s="15"/>
      <c r="H8" s="16"/>
      <c r="I8" s="16"/>
      <c r="J8" s="16"/>
      <c r="K8" s="17"/>
      <c r="L8" s="15"/>
      <c r="M8" s="27"/>
    </row>
    <row r="9" spans="1:13" s="18" customFormat="1" x14ac:dyDescent="0.2">
      <c r="A9" s="28"/>
      <c r="B9" s="15"/>
      <c r="C9" s="16"/>
      <c r="D9" s="13"/>
      <c r="E9" s="13"/>
      <c r="F9" s="14"/>
      <c r="G9" s="15"/>
      <c r="H9" s="16"/>
      <c r="I9" s="16"/>
      <c r="J9" s="16"/>
      <c r="K9" s="17"/>
      <c r="L9" s="15"/>
      <c r="M9" s="27"/>
    </row>
    <row r="10" spans="1:13" s="18" customFormat="1" x14ac:dyDescent="0.2">
      <c r="A10" s="62" t="s">
        <v>12</v>
      </c>
      <c r="B10" s="59" t="s">
        <v>2</v>
      </c>
      <c r="C10" s="63"/>
      <c r="D10" s="64">
        <v>3647</v>
      </c>
      <c r="E10" s="64">
        <v>1327</v>
      </c>
      <c r="F10" s="53">
        <f t="shared" ref="F10:F24" si="0">SUM(D10:E10)</f>
        <v>4974</v>
      </c>
      <c r="G10" s="66"/>
      <c r="H10" s="63"/>
      <c r="I10" s="63"/>
      <c r="J10" s="63"/>
      <c r="K10" s="65"/>
      <c r="L10" s="59" t="s">
        <v>13</v>
      </c>
      <c r="M10" s="61">
        <f>D10/F10</f>
        <v>0.73321270607157218</v>
      </c>
    </row>
    <row r="11" spans="1:13" s="18" customFormat="1" x14ac:dyDescent="0.2">
      <c r="A11" s="29" t="s">
        <v>14</v>
      </c>
      <c r="B11" s="30" t="s">
        <v>2</v>
      </c>
      <c r="C11" s="16"/>
      <c r="D11" s="13">
        <v>1046</v>
      </c>
      <c r="E11" s="13">
        <v>983</v>
      </c>
      <c r="F11" s="14">
        <f t="shared" si="0"/>
        <v>2029</v>
      </c>
      <c r="G11" s="15"/>
      <c r="H11" s="31"/>
      <c r="I11" s="16"/>
      <c r="J11" s="16"/>
      <c r="K11" s="17"/>
      <c r="L11" s="30" t="s">
        <v>13</v>
      </c>
      <c r="M11" s="27">
        <f t="shared" ref="M11:M24" si="1">D11/F11</f>
        <v>0.51552488910793492</v>
      </c>
    </row>
    <row r="12" spans="1:13" s="18" customFormat="1" x14ac:dyDescent="0.2">
      <c r="A12" s="29" t="s">
        <v>15</v>
      </c>
      <c r="B12" s="30" t="s">
        <v>2</v>
      </c>
      <c r="C12" s="16"/>
      <c r="D12" s="13">
        <v>1318</v>
      </c>
      <c r="E12" s="13">
        <v>410</v>
      </c>
      <c r="F12" s="14">
        <f t="shared" si="0"/>
        <v>1728</v>
      </c>
      <c r="G12" s="15"/>
      <c r="H12" s="31"/>
      <c r="I12" s="16"/>
      <c r="J12" s="16"/>
      <c r="K12" s="17"/>
      <c r="L12" s="30" t="s">
        <v>13</v>
      </c>
      <c r="M12" s="27">
        <f t="shared" si="1"/>
        <v>0.76273148148148151</v>
      </c>
    </row>
    <row r="13" spans="1:13" s="18" customFormat="1" x14ac:dyDescent="0.2">
      <c r="A13" s="29" t="s">
        <v>16</v>
      </c>
      <c r="B13" s="30" t="s">
        <v>2</v>
      </c>
      <c r="C13" s="16"/>
      <c r="D13" s="13">
        <v>472</v>
      </c>
      <c r="E13" s="13">
        <v>177</v>
      </c>
      <c r="F13" s="14">
        <f t="shared" si="0"/>
        <v>649</v>
      </c>
      <c r="G13" s="15"/>
      <c r="H13" s="16"/>
      <c r="I13" s="16"/>
      <c r="J13" s="16"/>
      <c r="K13" s="17"/>
      <c r="L13" s="30" t="s">
        <v>13</v>
      </c>
      <c r="M13" s="27">
        <f t="shared" si="1"/>
        <v>0.72727272727272729</v>
      </c>
    </row>
    <row r="14" spans="1:13" s="18" customFormat="1" x14ac:dyDescent="0.2">
      <c r="A14" s="29" t="s">
        <v>17</v>
      </c>
      <c r="B14" s="30" t="s">
        <v>2</v>
      </c>
      <c r="C14" s="16"/>
      <c r="D14" s="13">
        <v>508</v>
      </c>
      <c r="E14" s="13">
        <v>194</v>
      </c>
      <c r="F14" s="14">
        <f t="shared" si="0"/>
        <v>702</v>
      </c>
      <c r="G14" s="32"/>
      <c r="H14" s="31"/>
      <c r="I14" s="16"/>
      <c r="J14" s="16"/>
      <c r="K14" s="17"/>
      <c r="L14" s="30" t="s">
        <v>13</v>
      </c>
      <c r="M14" s="27">
        <f t="shared" si="1"/>
        <v>0.72364672364672367</v>
      </c>
    </row>
    <row r="15" spans="1:13" s="18" customFormat="1" x14ac:dyDescent="0.2">
      <c r="A15" s="29" t="s">
        <v>18</v>
      </c>
      <c r="B15" s="30" t="s">
        <v>2</v>
      </c>
      <c r="C15" s="16"/>
      <c r="D15" s="13">
        <v>1601</v>
      </c>
      <c r="E15" s="13">
        <v>1034</v>
      </c>
      <c r="F15" s="14">
        <f t="shared" si="0"/>
        <v>2635</v>
      </c>
      <c r="G15" s="15"/>
      <c r="H15" s="31"/>
      <c r="I15" s="16"/>
      <c r="J15" s="16"/>
      <c r="K15" s="17"/>
      <c r="L15" s="33" t="s">
        <v>13</v>
      </c>
      <c r="M15" s="27">
        <f t="shared" si="1"/>
        <v>0.60759013282732444</v>
      </c>
    </row>
    <row r="16" spans="1:13" s="18" customFormat="1" x14ac:dyDescent="0.2">
      <c r="A16" s="29" t="s">
        <v>19</v>
      </c>
      <c r="B16" s="30" t="s">
        <v>2</v>
      </c>
      <c r="C16" s="16"/>
      <c r="D16" s="13">
        <v>2199</v>
      </c>
      <c r="E16" s="13">
        <v>801</v>
      </c>
      <c r="F16" s="14">
        <f t="shared" si="0"/>
        <v>3000</v>
      </c>
      <c r="G16" s="15"/>
      <c r="H16" s="16"/>
      <c r="I16" s="16"/>
      <c r="J16" s="16"/>
      <c r="K16" s="17"/>
      <c r="L16" s="30" t="s">
        <v>13</v>
      </c>
      <c r="M16" s="27">
        <f t="shared" si="1"/>
        <v>0.73299999999999998</v>
      </c>
    </row>
    <row r="17" spans="1:13" s="18" customFormat="1" x14ac:dyDescent="0.2">
      <c r="A17" s="29" t="s">
        <v>20</v>
      </c>
      <c r="B17" s="30" t="s">
        <v>2</v>
      </c>
      <c r="C17" s="16"/>
      <c r="D17" s="13">
        <v>801</v>
      </c>
      <c r="E17" s="13">
        <v>268</v>
      </c>
      <c r="F17" s="14">
        <f t="shared" si="0"/>
        <v>1069</v>
      </c>
      <c r="G17" s="15"/>
      <c r="H17" s="16"/>
      <c r="I17" s="16"/>
      <c r="J17" s="16"/>
      <c r="K17" s="17"/>
      <c r="L17" s="30" t="s">
        <v>13</v>
      </c>
      <c r="M17" s="27">
        <f t="shared" si="1"/>
        <v>0.74929840972871842</v>
      </c>
    </row>
    <row r="18" spans="1:13" s="52" customFormat="1" x14ac:dyDescent="0.2">
      <c r="A18" s="43" t="s">
        <v>21</v>
      </c>
      <c r="B18" s="30" t="s">
        <v>2</v>
      </c>
      <c r="C18" s="40"/>
      <c r="D18" s="44">
        <v>1754</v>
      </c>
      <c r="E18" s="44">
        <v>640</v>
      </c>
      <c r="F18" s="50">
        <f t="shared" si="0"/>
        <v>2394</v>
      </c>
      <c r="G18" s="30"/>
      <c r="H18" s="40"/>
      <c r="I18" s="40"/>
      <c r="J18" s="40"/>
      <c r="K18" s="41"/>
      <c r="L18" s="30" t="s">
        <v>13</v>
      </c>
      <c r="M18" s="74">
        <f t="shared" si="1"/>
        <v>0.73266499582289057</v>
      </c>
    </row>
    <row r="19" spans="1:13" s="18" customFormat="1" x14ac:dyDescent="0.2">
      <c r="A19" s="29" t="s">
        <v>22</v>
      </c>
      <c r="B19" s="30" t="s">
        <v>2</v>
      </c>
      <c r="C19" s="16"/>
      <c r="D19" s="13">
        <v>1258</v>
      </c>
      <c r="E19" s="13">
        <v>296</v>
      </c>
      <c r="F19" s="14">
        <f t="shared" si="0"/>
        <v>1554</v>
      </c>
      <c r="G19" s="15"/>
      <c r="H19" s="16"/>
      <c r="I19" s="16"/>
      <c r="J19" s="16"/>
      <c r="K19" s="17"/>
      <c r="L19" s="30" t="s">
        <v>13</v>
      </c>
      <c r="M19" s="27">
        <f t="shared" si="1"/>
        <v>0.80952380952380953</v>
      </c>
    </row>
    <row r="20" spans="1:13" s="18" customFormat="1" x14ac:dyDescent="0.2">
      <c r="A20" s="29" t="s">
        <v>23</v>
      </c>
      <c r="B20" s="30" t="s">
        <v>2</v>
      </c>
      <c r="C20" s="16"/>
      <c r="D20" s="13">
        <v>693</v>
      </c>
      <c r="E20" s="13">
        <v>135</v>
      </c>
      <c r="F20" s="14">
        <f t="shared" si="0"/>
        <v>828</v>
      </c>
      <c r="G20" s="15"/>
      <c r="H20" s="16"/>
      <c r="I20" s="16"/>
      <c r="J20" s="16"/>
      <c r="K20" s="17"/>
      <c r="L20" s="30" t="s">
        <v>13</v>
      </c>
      <c r="M20" s="27">
        <f t="shared" si="1"/>
        <v>0.83695652173913049</v>
      </c>
    </row>
    <row r="21" spans="1:13" s="18" customFormat="1" x14ac:dyDescent="0.2">
      <c r="A21" s="29" t="s">
        <v>24</v>
      </c>
      <c r="B21" s="30" t="s">
        <v>2</v>
      </c>
      <c r="C21" s="16"/>
      <c r="D21" s="13">
        <v>3681</v>
      </c>
      <c r="E21" s="13">
        <v>1293</v>
      </c>
      <c r="F21" s="14">
        <f t="shared" si="0"/>
        <v>4974</v>
      </c>
      <c r="G21" s="15"/>
      <c r="H21" s="16"/>
      <c r="I21" s="16"/>
      <c r="J21" s="16"/>
      <c r="K21" s="17"/>
      <c r="L21" s="30" t="s">
        <v>13</v>
      </c>
      <c r="M21" s="27">
        <f t="shared" si="1"/>
        <v>0.7400482509047045</v>
      </c>
    </row>
    <row r="22" spans="1:13" s="18" customFormat="1" x14ac:dyDescent="0.2">
      <c r="A22" s="29" t="s">
        <v>25</v>
      </c>
      <c r="B22" s="30" t="s">
        <v>2</v>
      </c>
      <c r="C22" s="16"/>
      <c r="D22" s="13">
        <v>3268</v>
      </c>
      <c r="E22" s="13">
        <v>1226</v>
      </c>
      <c r="F22" s="14">
        <f t="shared" si="0"/>
        <v>4494</v>
      </c>
      <c r="G22" s="15"/>
      <c r="H22" s="16"/>
      <c r="I22" s="16"/>
      <c r="J22" s="16"/>
      <c r="K22" s="17"/>
      <c r="L22" s="30" t="s">
        <v>13</v>
      </c>
      <c r="M22" s="27">
        <f t="shared" si="1"/>
        <v>0.72719181130396082</v>
      </c>
    </row>
    <row r="23" spans="1:13" s="18" customFormat="1" x14ac:dyDescent="0.2">
      <c r="A23" s="29" t="s">
        <v>26</v>
      </c>
      <c r="B23" s="30" t="s">
        <v>2</v>
      </c>
      <c r="C23" s="16"/>
      <c r="D23" s="13">
        <v>562</v>
      </c>
      <c r="E23" s="13">
        <v>323</v>
      </c>
      <c r="F23" s="14">
        <f t="shared" si="0"/>
        <v>885</v>
      </c>
      <c r="G23" s="15"/>
      <c r="H23" s="16"/>
      <c r="I23" s="16"/>
      <c r="J23" s="16"/>
      <c r="K23" s="17"/>
      <c r="L23" s="30" t="s">
        <v>13</v>
      </c>
      <c r="M23" s="27">
        <f t="shared" si="1"/>
        <v>0.63502824858757068</v>
      </c>
    </row>
    <row r="24" spans="1:13" s="18" customFormat="1" x14ac:dyDescent="0.2">
      <c r="A24" s="29" t="s">
        <v>27</v>
      </c>
      <c r="B24" s="30" t="s">
        <v>2</v>
      </c>
      <c r="C24" s="16"/>
      <c r="D24" s="13">
        <v>991</v>
      </c>
      <c r="E24" s="13">
        <v>537</v>
      </c>
      <c r="F24" s="14">
        <f t="shared" si="0"/>
        <v>1528</v>
      </c>
      <c r="G24" s="15"/>
      <c r="H24" s="16"/>
      <c r="I24" s="16"/>
      <c r="J24" s="16"/>
      <c r="K24" s="17"/>
      <c r="L24" s="30" t="s">
        <v>13</v>
      </c>
      <c r="M24" s="27">
        <f t="shared" si="1"/>
        <v>0.64856020942408377</v>
      </c>
    </row>
    <row r="25" spans="1:13" s="18" customFormat="1" x14ac:dyDescent="0.2">
      <c r="A25" s="29"/>
      <c r="B25" s="15"/>
      <c r="C25" s="16"/>
      <c r="D25" s="13"/>
      <c r="E25" s="13"/>
      <c r="F25" s="14"/>
      <c r="G25" s="15"/>
      <c r="H25" s="16"/>
      <c r="I25" s="16"/>
      <c r="J25" s="16"/>
      <c r="K25" s="17"/>
      <c r="L25" s="15"/>
      <c r="M25" s="27" t="s">
        <v>28</v>
      </c>
    </row>
    <row r="26" spans="1:13" s="18" customFormat="1" x14ac:dyDescent="0.2">
      <c r="A26" s="19" t="s">
        <v>6</v>
      </c>
      <c r="B26" s="35">
        <f>COUNTIF(B10:B24,"=P")</f>
        <v>15</v>
      </c>
      <c r="C26" s="19">
        <f>COUNTIF(C10:C24,"=D")</f>
        <v>0</v>
      </c>
      <c r="D26" s="36"/>
      <c r="E26" s="36"/>
      <c r="F26" s="37"/>
      <c r="G26" s="32"/>
      <c r="H26" s="19"/>
      <c r="I26" s="19"/>
      <c r="J26" s="19"/>
      <c r="K26" s="38"/>
      <c r="L26" s="32"/>
      <c r="M26" s="27" t="s">
        <v>28</v>
      </c>
    </row>
    <row r="27" spans="1:13" s="18" customFormat="1" x14ac:dyDescent="0.2">
      <c r="A27" s="29"/>
      <c r="B27" s="15"/>
      <c r="C27" s="16"/>
      <c r="D27" s="13"/>
      <c r="E27" s="13"/>
      <c r="F27" s="14"/>
      <c r="G27" s="15"/>
      <c r="H27" s="16"/>
      <c r="I27" s="16"/>
      <c r="J27" s="16"/>
      <c r="K27" s="17"/>
      <c r="L27" s="15"/>
      <c r="M27" s="27" t="s">
        <v>28</v>
      </c>
    </row>
    <row r="28" spans="1:13" s="18" customFormat="1" x14ac:dyDescent="0.2">
      <c r="A28" s="89" t="s">
        <v>29</v>
      </c>
      <c r="B28" s="66"/>
      <c r="C28" s="63"/>
      <c r="D28" s="64"/>
      <c r="E28" s="64"/>
      <c r="F28" s="53"/>
      <c r="G28" s="66"/>
      <c r="H28" s="63"/>
      <c r="I28" s="63"/>
      <c r="J28" s="63"/>
      <c r="K28" s="65"/>
      <c r="L28" s="66"/>
      <c r="M28" s="61" t="s">
        <v>28</v>
      </c>
    </row>
    <row r="29" spans="1:13" s="18" customFormat="1" x14ac:dyDescent="0.2">
      <c r="A29" s="89"/>
      <c r="B29" s="66"/>
      <c r="C29" s="63"/>
      <c r="D29" s="64"/>
      <c r="E29" s="64"/>
      <c r="F29" s="53"/>
      <c r="G29" s="66"/>
      <c r="H29" s="63"/>
      <c r="I29" s="63"/>
      <c r="J29" s="63"/>
      <c r="K29" s="65"/>
      <c r="L29" s="66"/>
      <c r="M29" s="61" t="s">
        <v>28</v>
      </c>
    </row>
    <row r="30" spans="1:13" x14ac:dyDescent="0.2">
      <c r="A30" s="62" t="s">
        <v>30</v>
      </c>
      <c r="B30" s="59" t="s">
        <v>2</v>
      </c>
      <c r="C30" s="63"/>
      <c r="D30" s="64">
        <v>7829</v>
      </c>
      <c r="E30" s="64">
        <v>2812</v>
      </c>
      <c r="F30" s="53">
        <f t="shared" ref="F30:F53" si="2">SUM(D30:E30)</f>
        <v>10641</v>
      </c>
      <c r="G30" s="59"/>
      <c r="H30" s="63"/>
      <c r="I30" s="63"/>
      <c r="J30" s="63"/>
      <c r="K30" s="65"/>
      <c r="L30" s="59" t="s">
        <v>13</v>
      </c>
      <c r="M30" s="61">
        <f t="shared" ref="M30:M53" si="3">D30/F30</f>
        <v>0.73573912226294524</v>
      </c>
    </row>
    <row r="31" spans="1:13" x14ac:dyDescent="0.2">
      <c r="A31" s="62" t="s">
        <v>31</v>
      </c>
      <c r="B31" s="59" t="s">
        <v>2</v>
      </c>
      <c r="C31" s="63"/>
      <c r="D31" s="64">
        <v>838</v>
      </c>
      <c r="E31" s="64">
        <v>305</v>
      </c>
      <c r="F31" s="53">
        <f t="shared" si="2"/>
        <v>1143</v>
      </c>
      <c r="G31" s="59" t="s">
        <v>33</v>
      </c>
      <c r="H31" s="63"/>
      <c r="I31" s="63" t="s">
        <v>883</v>
      </c>
      <c r="J31" s="63" t="s">
        <v>884</v>
      </c>
      <c r="K31" s="65" t="s">
        <v>885</v>
      </c>
      <c r="L31" s="59" t="s">
        <v>13</v>
      </c>
      <c r="M31" s="61">
        <f t="shared" si="3"/>
        <v>0.73315835520559935</v>
      </c>
    </row>
    <row r="32" spans="1:13" x14ac:dyDescent="0.2">
      <c r="A32" s="62" t="s">
        <v>32</v>
      </c>
      <c r="B32" s="59" t="s">
        <v>2</v>
      </c>
      <c r="C32" s="63"/>
      <c r="D32" s="64">
        <v>3832</v>
      </c>
      <c r="E32" s="64">
        <v>1067</v>
      </c>
      <c r="F32" s="53">
        <f t="shared" si="2"/>
        <v>4899</v>
      </c>
      <c r="G32" s="59" t="s">
        <v>2</v>
      </c>
      <c r="H32" s="63"/>
      <c r="I32" s="45">
        <v>3359</v>
      </c>
      <c r="J32" s="45">
        <v>1520</v>
      </c>
      <c r="K32" s="42">
        <f>+J32+I32</f>
        <v>4879</v>
      </c>
      <c r="L32" s="59" t="s">
        <v>13</v>
      </c>
      <c r="M32" s="61">
        <f t="shared" si="3"/>
        <v>0.78220044907123898</v>
      </c>
    </row>
    <row r="33" spans="1:13" x14ac:dyDescent="0.2">
      <c r="A33" s="62" t="s">
        <v>34</v>
      </c>
      <c r="B33" s="59" t="s">
        <v>2</v>
      </c>
      <c r="C33" s="63"/>
      <c r="D33" s="64">
        <v>3672</v>
      </c>
      <c r="E33" s="64">
        <v>1425</v>
      </c>
      <c r="F33" s="53">
        <f t="shared" si="2"/>
        <v>5097</v>
      </c>
      <c r="G33" s="59"/>
      <c r="H33" s="63"/>
      <c r="I33" s="63"/>
      <c r="J33" s="63"/>
      <c r="K33" s="65"/>
      <c r="L33" s="59" t="s">
        <v>13</v>
      </c>
      <c r="M33" s="61">
        <f t="shared" si="3"/>
        <v>0.72042377869334906</v>
      </c>
    </row>
    <row r="34" spans="1:13" x14ac:dyDescent="0.2">
      <c r="A34" s="62" t="s">
        <v>35</v>
      </c>
      <c r="B34" s="59" t="s">
        <v>2</v>
      </c>
      <c r="C34" s="63"/>
      <c r="D34" s="64">
        <v>1905</v>
      </c>
      <c r="E34" s="64">
        <v>828</v>
      </c>
      <c r="F34" s="53">
        <f t="shared" si="2"/>
        <v>2733</v>
      </c>
      <c r="G34" s="59" t="s">
        <v>2</v>
      </c>
      <c r="H34" s="63"/>
      <c r="I34" s="45">
        <v>1709</v>
      </c>
      <c r="J34" s="45">
        <v>1028</v>
      </c>
      <c r="K34" s="42">
        <f>+J34+I34</f>
        <v>2737</v>
      </c>
      <c r="L34" s="59" t="s">
        <v>13</v>
      </c>
      <c r="M34" s="61">
        <f t="shared" si="3"/>
        <v>0.69703622392974751</v>
      </c>
    </row>
    <row r="35" spans="1:13" x14ac:dyDescent="0.2">
      <c r="A35" s="62" t="s">
        <v>36</v>
      </c>
      <c r="B35" s="59" t="s">
        <v>2</v>
      </c>
      <c r="C35" s="63"/>
      <c r="D35" s="64">
        <v>1215</v>
      </c>
      <c r="E35" s="64">
        <v>516</v>
      </c>
      <c r="F35" s="53">
        <f t="shared" si="2"/>
        <v>1731</v>
      </c>
      <c r="G35" s="59"/>
      <c r="H35" s="63"/>
      <c r="I35" s="45"/>
      <c r="J35" s="45"/>
      <c r="K35" s="42"/>
      <c r="L35" s="59" t="s">
        <v>13</v>
      </c>
      <c r="M35" s="61">
        <f t="shared" si="3"/>
        <v>0.70190641247833618</v>
      </c>
    </row>
    <row r="36" spans="1:13" x14ac:dyDescent="0.2">
      <c r="A36" s="62" t="s">
        <v>37</v>
      </c>
      <c r="B36" s="59" t="s">
        <v>2</v>
      </c>
      <c r="C36" s="63"/>
      <c r="D36" s="64">
        <v>747</v>
      </c>
      <c r="E36" s="64">
        <v>416</v>
      </c>
      <c r="F36" s="53">
        <f t="shared" si="2"/>
        <v>1163</v>
      </c>
      <c r="G36" s="59" t="s">
        <v>2</v>
      </c>
      <c r="H36" s="63"/>
      <c r="I36" s="45">
        <v>715</v>
      </c>
      <c r="J36" s="45">
        <v>460</v>
      </c>
      <c r="K36" s="42">
        <f>+J36+I36</f>
        <v>1175</v>
      </c>
      <c r="L36" s="59" t="s">
        <v>13</v>
      </c>
      <c r="M36" s="61">
        <f t="shared" si="3"/>
        <v>0.64230438521066213</v>
      </c>
    </row>
    <row r="37" spans="1:13" x14ac:dyDescent="0.2">
      <c r="A37" s="62" t="s">
        <v>38</v>
      </c>
      <c r="B37" s="59" t="s">
        <v>2</v>
      </c>
      <c r="C37" s="63"/>
      <c r="D37" s="64">
        <v>98</v>
      </c>
      <c r="E37" s="64">
        <v>11</v>
      </c>
      <c r="F37" s="53">
        <f t="shared" si="2"/>
        <v>109</v>
      </c>
      <c r="G37" s="66" t="s">
        <v>2</v>
      </c>
      <c r="H37" s="63"/>
      <c r="I37" s="63">
        <v>94</v>
      </c>
      <c r="J37" s="63">
        <v>15</v>
      </c>
      <c r="K37" s="65">
        <f>+J37+I37</f>
        <v>109</v>
      </c>
      <c r="L37" s="59" t="s">
        <v>13</v>
      </c>
      <c r="M37" s="61">
        <f t="shared" si="3"/>
        <v>0.8990825688073395</v>
      </c>
    </row>
    <row r="38" spans="1:13" x14ac:dyDescent="0.2">
      <c r="A38" s="62" t="s">
        <v>39</v>
      </c>
      <c r="B38" s="59" t="s">
        <v>2</v>
      </c>
      <c r="C38" s="63"/>
      <c r="D38" s="64">
        <v>4906</v>
      </c>
      <c r="E38" s="64">
        <v>2524</v>
      </c>
      <c r="F38" s="53">
        <f t="shared" si="2"/>
        <v>7430</v>
      </c>
      <c r="G38" s="59" t="s">
        <v>2</v>
      </c>
      <c r="H38" s="63"/>
      <c r="I38" s="45">
        <v>4861</v>
      </c>
      <c r="J38" s="63">
        <v>2729</v>
      </c>
      <c r="K38" s="42">
        <f>+J38+I38</f>
        <v>7590</v>
      </c>
      <c r="L38" s="59" t="s">
        <v>13</v>
      </c>
      <c r="M38" s="61">
        <f t="shared" si="3"/>
        <v>0.66029609690444147</v>
      </c>
    </row>
    <row r="39" spans="1:13" x14ac:dyDescent="0.2">
      <c r="A39" s="62" t="s">
        <v>40</v>
      </c>
      <c r="B39" s="59" t="s">
        <v>2</v>
      </c>
      <c r="C39" s="63"/>
      <c r="D39" s="64">
        <v>299</v>
      </c>
      <c r="E39" s="64">
        <v>79</v>
      </c>
      <c r="F39" s="53">
        <f t="shared" si="2"/>
        <v>378</v>
      </c>
      <c r="G39" s="66"/>
      <c r="H39" s="63"/>
      <c r="I39" s="63"/>
      <c r="J39" s="63"/>
      <c r="K39" s="65"/>
      <c r="L39" s="59" t="s">
        <v>13</v>
      </c>
      <c r="M39" s="61">
        <f t="shared" si="3"/>
        <v>0.79100529100529104</v>
      </c>
    </row>
    <row r="40" spans="1:13" x14ac:dyDescent="0.2">
      <c r="A40" s="62" t="s">
        <v>41</v>
      </c>
      <c r="B40" s="59" t="s">
        <v>2</v>
      </c>
      <c r="C40" s="63"/>
      <c r="D40" s="64">
        <v>879</v>
      </c>
      <c r="E40" s="64">
        <v>430</v>
      </c>
      <c r="F40" s="53">
        <f t="shared" si="2"/>
        <v>1309</v>
      </c>
      <c r="G40" s="59" t="s">
        <v>2</v>
      </c>
      <c r="H40" s="63"/>
      <c r="I40" s="45">
        <v>784</v>
      </c>
      <c r="J40" s="45">
        <v>525</v>
      </c>
      <c r="K40" s="42">
        <f>+J40+I40</f>
        <v>1309</v>
      </c>
      <c r="L40" s="59" t="s">
        <v>13</v>
      </c>
      <c r="M40" s="61">
        <f t="shared" si="3"/>
        <v>0.67150496562261264</v>
      </c>
    </row>
    <row r="41" spans="1:13" x14ac:dyDescent="0.2">
      <c r="A41" s="62" t="s">
        <v>42</v>
      </c>
      <c r="B41" s="59" t="s">
        <v>2</v>
      </c>
      <c r="C41" s="63"/>
      <c r="D41" s="64">
        <v>1356</v>
      </c>
      <c r="E41" s="64">
        <v>661</v>
      </c>
      <c r="F41" s="53">
        <f t="shared" si="2"/>
        <v>2017</v>
      </c>
      <c r="G41" s="59" t="s">
        <v>2</v>
      </c>
      <c r="H41" s="63"/>
      <c r="I41" s="63">
        <v>1352</v>
      </c>
      <c r="J41" s="63">
        <v>665</v>
      </c>
      <c r="K41" s="65">
        <f>+J41+I41</f>
        <v>2017</v>
      </c>
      <c r="L41" s="59" t="s">
        <v>13</v>
      </c>
      <c r="M41" s="61">
        <f t="shared" si="3"/>
        <v>0.67228557263262267</v>
      </c>
    </row>
    <row r="42" spans="1:13" x14ac:dyDescent="0.2">
      <c r="A42" s="58" t="s">
        <v>43</v>
      </c>
      <c r="B42" s="59" t="s">
        <v>2</v>
      </c>
      <c r="C42" s="45"/>
      <c r="D42" s="60">
        <v>3618</v>
      </c>
      <c r="E42" s="60">
        <v>2255</v>
      </c>
      <c r="F42" s="53">
        <f t="shared" si="2"/>
        <v>5873</v>
      </c>
      <c r="G42" s="59" t="s">
        <v>2</v>
      </c>
      <c r="H42" s="45"/>
      <c r="I42" s="45">
        <v>3416</v>
      </c>
      <c r="J42" s="45">
        <v>2451</v>
      </c>
      <c r="K42" s="65">
        <f>+J42+I42</f>
        <v>5867</v>
      </c>
      <c r="L42" s="59" t="s">
        <v>13</v>
      </c>
      <c r="M42" s="61">
        <f t="shared" si="3"/>
        <v>0.61603950280946707</v>
      </c>
    </row>
    <row r="43" spans="1:13" x14ac:dyDescent="0.2">
      <c r="A43" s="62" t="s">
        <v>44</v>
      </c>
      <c r="B43" s="59" t="s">
        <v>2</v>
      </c>
      <c r="C43" s="63"/>
      <c r="D43" s="64">
        <v>2946</v>
      </c>
      <c r="E43" s="64">
        <v>999</v>
      </c>
      <c r="F43" s="53">
        <f t="shared" si="2"/>
        <v>3945</v>
      </c>
      <c r="G43" s="59"/>
      <c r="H43" s="63"/>
      <c r="I43" s="63"/>
      <c r="J43" s="63"/>
      <c r="K43" s="65"/>
      <c r="L43" s="59" t="s">
        <v>13</v>
      </c>
      <c r="M43" s="61">
        <f t="shared" si="3"/>
        <v>0.74676806083650193</v>
      </c>
    </row>
    <row r="44" spans="1:13" x14ac:dyDescent="0.2">
      <c r="A44" s="62" t="s">
        <v>45</v>
      </c>
      <c r="B44" s="59" t="s">
        <v>2</v>
      </c>
      <c r="C44" s="63"/>
      <c r="D44" s="64">
        <v>1720</v>
      </c>
      <c r="E44" s="64">
        <v>809</v>
      </c>
      <c r="F44" s="53">
        <f t="shared" si="2"/>
        <v>2529</v>
      </c>
      <c r="G44" s="59" t="s">
        <v>2</v>
      </c>
      <c r="H44" s="45"/>
      <c r="I44" s="45">
        <v>1570</v>
      </c>
      <c r="J44" s="45">
        <v>952</v>
      </c>
      <c r="K44" s="42">
        <f>+J44+I44</f>
        <v>2522</v>
      </c>
      <c r="L44" s="59" t="s">
        <v>13</v>
      </c>
      <c r="M44" s="61">
        <f t="shared" si="3"/>
        <v>0.68011071569790427</v>
      </c>
    </row>
    <row r="45" spans="1:13" x14ac:dyDescent="0.2">
      <c r="A45" s="62" t="s">
        <v>46</v>
      </c>
      <c r="B45" s="59" t="s">
        <v>2</v>
      </c>
      <c r="C45" s="63"/>
      <c r="D45" s="64">
        <v>1059</v>
      </c>
      <c r="E45" s="64">
        <v>533</v>
      </c>
      <c r="F45" s="53">
        <f t="shared" si="2"/>
        <v>1592</v>
      </c>
      <c r="G45" s="59" t="s">
        <v>2</v>
      </c>
      <c r="H45" s="63"/>
      <c r="I45" s="45">
        <v>927</v>
      </c>
      <c r="J45" s="45">
        <v>666</v>
      </c>
      <c r="K45" s="42">
        <f>+J45+I45</f>
        <v>1593</v>
      </c>
      <c r="L45" s="59" t="s">
        <v>13</v>
      </c>
      <c r="M45" s="61">
        <f t="shared" si="3"/>
        <v>0.66520100502512558</v>
      </c>
    </row>
    <row r="46" spans="1:13" x14ac:dyDescent="0.2">
      <c r="A46" s="62" t="s">
        <v>47</v>
      </c>
      <c r="B46" s="59" t="s">
        <v>2</v>
      </c>
      <c r="C46" s="63"/>
      <c r="D46" s="64">
        <v>3203</v>
      </c>
      <c r="E46" s="64">
        <v>533</v>
      </c>
      <c r="F46" s="53">
        <f t="shared" si="2"/>
        <v>3736</v>
      </c>
      <c r="G46" s="59"/>
      <c r="H46" s="63"/>
      <c r="I46" s="63"/>
      <c r="J46" s="63"/>
      <c r="K46" s="42"/>
      <c r="L46" s="59" t="s">
        <v>13</v>
      </c>
      <c r="M46" s="61">
        <f t="shared" si="3"/>
        <v>0.85733404710920769</v>
      </c>
    </row>
    <row r="47" spans="1:13" x14ac:dyDescent="0.2">
      <c r="A47" s="62" t="s">
        <v>48</v>
      </c>
      <c r="B47" s="59" t="s">
        <v>2</v>
      </c>
      <c r="C47" s="63"/>
      <c r="D47" s="64">
        <v>848</v>
      </c>
      <c r="E47" s="64">
        <v>456</v>
      </c>
      <c r="F47" s="53">
        <f t="shared" si="2"/>
        <v>1304</v>
      </c>
      <c r="G47" s="59"/>
      <c r="H47" s="63"/>
      <c r="I47" s="45"/>
      <c r="J47" s="45"/>
      <c r="K47" s="42"/>
      <c r="L47" s="59" t="s">
        <v>13</v>
      </c>
      <c r="M47" s="61">
        <f t="shared" si="3"/>
        <v>0.65030674846625769</v>
      </c>
    </row>
    <row r="48" spans="1:13" x14ac:dyDescent="0.2">
      <c r="A48" s="62" t="s">
        <v>49</v>
      </c>
      <c r="B48" s="59" t="s">
        <v>2</v>
      </c>
      <c r="C48" s="63"/>
      <c r="D48" s="64">
        <v>2403</v>
      </c>
      <c r="E48" s="64">
        <v>1184</v>
      </c>
      <c r="F48" s="53">
        <f t="shared" si="2"/>
        <v>3587</v>
      </c>
      <c r="G48" s="59" t="s">
        <v>2</v>
      </c>
      <c r="H48" s="63"/>
      <c r="I48" s="45">
        <v>2294</v>
      </c>
      <c r="J48" s="45">
        <v>1287</v>
      </c>
      <c r="K48" s="42">
        <f>+J48+I48</f>
        <v>3581</v>
      </c>
      <c r="L48" s="59" t="s">
        <v>13</v>
      </c>
      <c r="M48" s="61">
        <f t="shared" si="3"/>
        <v>0.66991915249512124</v>
      </c>
    </row>
    <row r="49" spans="1:13" x14ac:dyDescent="0.2">
      <c r="A49" s="62" t="s">
        <v>50</v>
      </c>
      <c r="B49" s="59" t="s">
        <v>2</v>
      </c>
      <c r="C49" s="63"/>
      <c r="D49" s="64">
        <v>197</v>
      </c>
      <c r="E49" s="64">
        <v>24</v>
      </c>
      <c r="F49" s="53">
        <f t="shared" si="2"/>
        <v>221</v>
      </c>
      <c r="G49" s="59"/>
      <c r="H49" s="63"/>
      <c r="I49" s="63"/>
      <c r="J49" s="63"/>
      <c r="K49" s="42"/>
      <c r="L49" s="59" t="s">
        <v>13</v>
      </c>
      <c r="M49" s="61">
        <f t="shared" si="3"/>
        <v>0.89140271493212675</v>
      </c>
    </row>
    <row r="50" spans="1:13" x14ac:dyDescent="0.2">
      <c r="A50" s="62" t="s">
        <v>51</v>
      </c>
      <c r="B50" s="59" t="s">
        <v>2</v>
      </c>
      <c r="C50" s="63"/>
      <c r="D50" s="64">
        <v>5086</v>
      </c>
      <c r="E50" s="64">
        <v>1934</v>
      </c>
      <c r="F50" s="53">
        <f t="shared" si="2"/>
        <v>7020</v>
      </c>
      <c r="G50" s="59" t="s">
        <v>2</v>
      </c>
      <c r="H50" s="63"/>
      <c r="I50" s="63">
        <v>5009</v>
      </c>
      <c r="J50" s="63">
        <v>2004</v>
      </c>
      <c r="K50" s="42">
        <f>+J50+I50</f>
        <v>7013</v>
      </c>
      <c r="L50" s="59" t="s">
        <v>13</v>
      </c>
      <c r="M50" s="61">
        <f t="shared" si="3"/>
        <v>0.72450142450142452</v>
      </c>
    </row>
    <row r="51" spans="1:13" s="18" customFormat="1" x14ac:dyDescent="0.2">
      <c r="A51" s="58" t="s">
        <v>52</v>
      </c>
      <c r="B51" s="59" t="s">
        <v>2</v>
      </c>
      <c r="C51" s="45"/>
      <c r="D51" s="60">
        <v>1706</v>
      </c>
      <c r="E51" s="60">
        <v>516</v>
      </c>
      <c r="F51" s="53">
        <f t="shared" si="2"/>
        <v>2222</v>
      </c>
      <c r="G51" s="59" t="s">
        <v>2</v>
      </c>
      <c r="H51" s="45"/>
      <c r="I51" s="45">
        <v>1629</v>
      </c>
      <c r="J51" s="45">
        <v>588</v>
      </c>
      <c r="K51" s="42">
        <f>+J51+I51</f>
        <v>2217</v>
      </c>
      <c r="L51" s="59" t="s">
        <v>13</v>
      </c>
      <c r="M51" s="61">
        <f t="shared" si="3"/>
        <v>0.76777677767776775</v>
      </c>
    </row>
    <row r="52" spans="1:13" x14ac:dyDescent="0.2">
      <c r="A52" s="62" t="s">
        <v>53</v>
      </c>
      <c r="B52" s="59" t="s">
        <v>2</v>
      </c>
      <c r="C52" s="63"/>
      <c r="D52" s="64">
        <v>1173</v>
      </c>
      <c r="E52" s="64">
        <v>409</v>
      </c>
      <c r="F52" s="53">
        <f t="shared" si="2"/>
        <v>1582</v>
      </c>
      <c r="G52" s="59" t="s">
        <v>2</v>
      </c>
      <c r="H52" s="63"/>
      <c r="I52" s="45">
        <v>1135</v>
      </c>
      <c r="J52" s="45">
        <v>433</v>
      </c>
      <c r="K52" s="42">
        <f>+J52+I52</f>
        <v>1568</v>
      </c>
      <c r="L52" s="59" t="s">
        <v>13</v>
      </c>
      <c r="M52" s="61">
        <f t="shared" si="3"/>
        <v>0.74146649810366627</v>
      </c>
    </row>
    <row r="53" spans="1:13" x14ac:dyDescent="0.2">
      <c r="A53" s="62" t="s">
        <v>54</v>
      </c>
      <c r="B53" s="59" t="s">
        <v>2</v>
      </c>
      <c r="C53" s="63"/>
      <c r="D53" s="64">
        <v>708</v>
      </c>
      <c r="E53" s="64">
        <v>265</v>
      </c>
      <c r="F53" s="53">
        <f t="shared" si="2"/>
        <v>973</v>
      </c>
      <c r="G53" s="59"/>
      <c r="H53" s="63"/>
      <c r="I53" s="63"/>
      <c r="J53" s="63"/>
      <c r="K53" s="65"/>
      <c r="L53" s="59" t="s">
        <v>13</v>
      </c>
      <c r="M53" s="61">
        <f t="shared" si="3"/>
        <v>0.72764645426515928</v>
      </c>
    </row>
    <row r="54" spans="1:13" x14ac:dyDescent="0.2">
      <c r="A54" s="62"/>
      <c r="B54" s="66"/>
      <c r="C54" s="63"/>
      <c r="D54" s="64"/>
      <c r="E54" s="64"/>
      <c r="F54" s="53"/>
      <c r="G54" s="66"/>
      <c r="H54" s="63"/>
      <c r="I54" s="63"/>
      <c r="J54" s="63"/>
      <c r="K54" s="65"/>
      <c r="L54" s="66"/>
      <c r="M54" s="61" t="s">
        <v>28</v>
      </c>
    </row>
    <row r="55" spans="1:13" s="46" customFormat="1" x14ac:dyDescent="0.2">
      <c r="A55" s="19" t="s">
        <v>6</v>
      </c>
      <c r="B55" s="35">
        <f>COUNTIF(B30:B53,"=P")</f>
        <v>24</v>
      </c>
      <c r="C55" s="19">
        <f>COUNTIF(C30:C53,"=N")</f>
        <v>0</v>
      </c>
      <c r="D55" s="36"/>
      <c r="E55" s="36"/>
      <c r="F55" s="37"/>
      <c r="G55" s="32"/>
      <c r="H55" s="19"/>
      <c r="I55" s="19"/>
      <c r="J55" s="19"/>
      <c r="K55" s="38"/>
      <c r="L55" s="32"/>
      <c r="M55" s="27" t="s">
        <v>28</v>
      </c>
    </row>
    <row r="56" spans="1:13" x14ac:dyDescent="0.2">
      <c r="A56" s="29"/>
      <c r="B56" s="15"/>
      <c r="C56" s="16"/>
      <c r="D56" s="13"/>
      <c r="E56" s="13"/>
      <c r="F56" s="14"/>
      <c r="G56" s="15"/>
      <c r="H56" s="16"/>
      <c r="I56" s="16"/>
      <c r="J56" s="16"/>
      <c r="K56" s="17"/>
      <c r="L56" s="15"/>
      <c r="M56" s="27" t="s">
        <v>28</v>
      </c>
    </row>
    <row r="57" spans="1:13" x14ac:dyDescent="0.2">
      <c r="A57" s="28" t="s">
        <v>55</v>
      </c>
      <c r="B57" s="15"/>
      <c r="C57" s="16"/>
      <c r="D57" s="13"/>
      <c r="E57" s="13"/>
      <c r="F57" s="14"/>
      <c r="G57" s="15"/>
      <c r="H57" s="16"/>
      <c r="I57" s="16"/>
      <c r="J57" s="16"/>
      <c r="K57" s="17"/>
      <c r="L57" s="15"/>
      <c r="M57" s="27" t="s">
        <v>28</v>
      </c>
    </row>
    <row r="58" spans="1:13" x14ac:dyDescent="0.2">
      <c r="A58" s="29"/>
      <c r="B58" s="15"/>
      <c r="C58" s="16"/>
      <c r="D58" s="13"/>
      <c r="E58" s="13"/>
      <c r="F58" s="14"/>
      <c r="G58" s="15"/>
      <c r="H58" s="16"/>
      <c r="I58" s="16"/>
      <c r="J58" s="16"/>
      <c r="K58" s="17"/>
      <c r="L58" s="15"/>
      <c r="M58" s="27" t="s">
        <v>28</v>
      </c>
    </row>
    <row r="59" spans="1:13" x14ac:dyDescent="0.2">
      <c r="A59" s="29" t="s">
        <v>56</v>
      </c>
      <c r="B59" s="30" t="s">
        <v>2</v>
      </c>
      <c r="C59" s="16"/>
      <c r="D59" s="13">
        <v>1015</v>
      </c>
      <c r="E59" s="13">
        <v>146</v>
      </c>
      <c r="F59" s="14">
        <f t="shared" ref="F59:F79" si="4">SUM(D59:E59)</f>
        <v>1161</v>
      </c>
      <c r="G59" s="30"/>
      <c r="H59" s="16"/>
      <c r="I59" s="16"/>
      <c r="J59" s="16"/>
      <c r="K59" s="17"/>
      <c r="L59" s="30" t="s">
        <v>13</v>
      </c>
      <c r="M59" s="27">
        <f t="shared" ref="M59:M79" si="5">D59/F59</f>
        <v>0.87424633936261842</v>
      </c>
    </row>
    <row r="60" spans="1:13" x14ac:dyDescent="0.2">
      <c r="A60" s="29" t="s">
        <v>57</v>
      </c>
      <c r="B60" s="30" t="s">
        <v>2</v>
      </c>
      <c r="C60" s="16"/>
      <c r="D60" s="13">
        <v>312</v>
      </c>
      <c r="E60" s="13">
        <v>78</v>
      </c>
      <c r="F60" s="14">
        <f t="shared" si="4"/>
        <v>390</v>
      </c>
      <c r="G60" s="30" t="s">
        <v>33</v>
      </c>
      <c r="H60" s="16"/>
      <c r="I60" s="40" t="s">
        <v>730</v>
      </c>
      <c r="J60" s="40" t="s">
        <v>731</v>
      </c>
      <c r="K60" s="41" t="s">
        <v>732</v>
      </c>
      <c r="L60" s="30" t="s">
        <v>13</v>
      </c>
      <c r="M60" s="27">
        <f t="shared" si="5"/>
        <v>0.8</v>
      </c>
    </row>
    <row r="61" spans="1:13" x14ac:dyDescent="0.2">
      <c r="A61" s="29" t="s">
        <v>58</v>
      </c>
      <c r="B61" s="30" t="s">
        <v>2</v>
      </c>
      <c r="C61" s="16"/>
      <c r="D61" s="13">
        <v>212</v>
      </c>
      <c r="E61" s="13">
        <v>73</v>
      </c>
      <c r="F61" s="14">
        <f t="shared" si="4"/>
        <v>285</v>
      </c>
      <c r="G61" s="30"/>
      <c r="H61" s="16"/>
      <c r="I61" s="40"/>
      <c r="J61" s="40"/>
      <c r="K61" s="41"/>
      <c r="L61" s="30" t="s">
        <v>13</v>
      </c>
      <c r="M61" s="27">
        <f t="shared" si="5"/>
        <v>0.743859649122807</v>
      </c>
    </row>
    <row r="62" spans="1:13" x14ac:dyDescent="0.2">
      <c r="A62" s="29" t="s">
        <v>59</v>
      </c>
      <c r="B62" s="30" t="s">
        <v>2</v>
      </c>
      <c r="C62" s="16"/>
      <c r="D62" s="13">
        <v>590</v>
      </c>
      <c r="E62" s="13">
        <v>286</v>
      </c>
      <c r="F62" s="14">
        <f t="shared" si="4"/>
        <v>876</v>
      </c>
      <c r="G62" s="30" t="s">
        <v>2</v>
      </c>
      <c r="H62" s="16"/>
      <c r="I62" s="40">
        <v>365</v>
      </c>
      <c r="J62" s="40">
        <v>240</v>
      </c>
      <c r="K62" s="41">
        <f>+J62+I62</f>
        <v>605</v>
      </c>
      <c r="L62" s="30" t="s">
        <v>13</v>
      </c>
      <c r="M62" s="27">
        <f t="shared" si="5"/>
        <v>0.67351598173515981</v>
      </c>
    </row>
    <row r="63" spans="1:13" x14ac:dyDescent="0.2">
      <c r="A63" s="29" t="s">
        <v>61</v>
      </c>
      <c r="B63" s="30" t="s">
        <v>2</v>
      </c>
      <c r="C63" s="16"/>
      <c r="D63" s="13">
        <v>642</v>
      </c>
      <c r="E63" s="13">
        <v>253</v>
      </c>
      <c r="F63" s="14">
        <f t="shared" si="4"/>
        <v>895</v>
      </c>
      <c r="G63" s="30" t="s">
        <v>62</v>
      </c>
      <c r="H63" s="16"/>
      <c r="I63" s="40" t="s">
        <v>733</v>
      </c>
      <c r="J63" s="40" t="s">
        <v>755</v>
      </c>
      <c r="K63" s="41" t="s">
        <v>734</v>
      </c>
      <c r="L63" s="30" t="s">
        <v>13</v>
      </c>
      <c r="M63" s="27">
        <f t="shared" si="5"/>
        <v>0.71731843575418996</v>
      </c>
    </row>
    <row r="64" spans="1:13" x14ac:dyDescent="0.2">
      <c r="A64" s="29" t="s">
        <v>63</v>
      </c>
      <c r="B64" s="30" t="s">
        <v>2</v>
      </c>
      <c r="C64" s="16"/>
      <c r="D64" s="13">
        <v>901</v>
      </c>
      <c r="E64" s="13">
        <v>75</v>
      </c>
      <c r="F64" s="14">
        <f t="shared" si="4"/>
        <v>976</v>
      </c>
      <c r="G64" s="30" t="s">
        <v>62</v>
      </c>
      <c r="H64" s="16"/>
      <c r="I64" s="40" t="s">
        <v>735</v>
      </c>
      <c r="J64" s="40" t="s">
        <v>736</v>
      </c>
      <c r="K64" s="41" t="s">
        <v>737</v>
      </c>
      <c r="L64" s="30" t="s">
        <v>13</v>
      </c>
      <c r="M64" s="27">
        <f t="shared" si="5"/>
        <v>0.92315573770491799</v>
      </c>
    </row>
    <row r="65" spans="1:13" x14ac:dyDescent="0.2">
      <c r="A65" s="29" t="s">
        <v>64</v>
      </c>
      <c r="B65" s="30" t="s">
        <v>2</v>
      </c>
      <c r="C65" s="16"/>
      <c r="D65" s="13">
        <v>547</v>
      </c>
      <c r="E65" s="13">
        <v>100</v>
      </c>
      <c r="F65" s="14">
        <f t="shared" si="4"/>
        <v>647</v>
      </c>
      <c r="G65" s="30" t="s">
        <v>33</v>
      </c>
      <c r="H65" s="16"/>
      <c r="I65" s="40" t="s">
        <v>738</v>
      </c>
      <c r="J65" s="40" t="s">
        <v>739</v>
      </c>
      <c r="K65" s="41" t="s">
        <v>740</v>
      </c>
      <c r="L65" s="30" t="s">
        <v>13</v>
      </c>
      <c r="M65" s="27">
        <f t="shared" si="5"/>
        <v>0.84544049459041726</v>
      </c>
    </row>
    <row r="66" spans="1:13" x14ac:dyDescent="0.2">
      <c r="A66" s="29" t="s">
        <v>65</v>
      </c>
      <c r="B66" s="30" t="s">
        <v>2</v>
      </c>
      <c r="C66" s="16"/>
      <c r="D66" s="13">
        <v>462</v>
      </c>
      <c r="E66" s="13">
        <v>95</v>
      </c>
      <c r="F66" s="14">
        <f t="shared" si="4"/>
        <v>557</v>
      </c>
      <c r="G66" s="30" t="s">
        <v>60</v>
      </c>
      <c r="H66" s="16"/>
      <c r="I66" s="40" t="s">
        <v>741</v>
      </c>
      <c r="J66" s="40" t="s">
        <v>742</v>
      </c>
      <c r="K66" s="41" t="s">
        <v>743</v>
      </c>
      <c r="L66" s="30" t="s">
        <v>13</v>
      </c>
      <c r="M66" s="27">
        <f t="shared" si="5"/>
        <v>0.82944344703770201</v>
      </c>
    </row>
    <row r="67" spans="1:13" x14ac:dyDescent="0.2">
      <c r="A67" s="29" t="s">
        <v>66</v>
      </c>
      <c r="B67" s="30" t="s">
        <v>2</v>
      </c>
      <c r="C67" s="16"/>
      <c r="D67" s="13">
        <v>535</v>
      </c>
      <c r="E67" s="13">
        <v>319</v>
      </c>
      <c r="F67" s="14">
        <f t="shared" si="4"/>
        <v>854</v>
      </c>
      <c r="G67" s="15"/>
      <c r="H67" s="16"/>
      <c r="I67" s="16"/>
      <c r="J67" s="16"/>
      <c r="K67" s="17"/>
      <c r="L67" s="30" t="s">
        <v>13</v>
      </c>
      <c r="M67" s="27">
        <f t="shared" si="5"/>
        <v>0.62646370023419207</v>
      </c>
    </row>
    <row r="68" spans="1:13" x14ac:dyDescent="0.2">
      <c r="A68" s="29" t="s">
        <v>67</v>
      </c>
      <c r="B68" s="30" t="s">
        <v>2</v>
      </c>
      <c r="C68" s="16"/>
      <c r="D68" s="13">
        <v>166</v>
      </c>
      <c r="E68" s="13">
        <v>98</v>
      </c>
      <c r="F68" s="14">
        <f t="shared" si="4"/>
        <v>264</v>
      </c>
      <c r="G68" s="30" t="s">
        <v>33</v>
      </c>
      <c r="H68" s="16"/>
      <c r="I68" s="40" t="s">
        <v>744</v>
      </c>
      <c r="J68" s="40" t="s">
        <v>745</v>
      </c>
      <c r="K68" s="41" t="s">
        <v>746</v>
      </c>
      <c r="L68" s="30" t="s">
        <v>13</v>
      </c>
      <c r="M68" s="27">
        <f t="shared" si="5"/>
        <v>0.62878787878787878</v>
      </c>
    </row>
    <row r="69" spans="1:13" x14ac:dyDescent="0.2">
      <c r="A69" s="29" t="s">
        <v>68</v>
      </c>
      <c r="B69" s="30" t="s">
        <v>2</v>
      </c>
      <c r="C69" s="16"/>
      <c r="D69" s="13">
        <v>436</v>
      </c>
      <c r="E69" s="13">
        <v>176</v>
      </c>
      <c r="F69" s="14">
        <f t="shared" si="4"/>
        <v>612</v>
      </c>
      <c r="G69" s="30" t="s">
        <v>33</v>
      </c>
      <c r="H69" s="16"/>
      <c r="I69" s="40" t="s">
        <v>747</v>
      </c>
      <c r="J69" s="40" t="s">
        <v>748</v>
      </c>
      <c r="K69" s="41" t="s">
        <v>749</v>
      </c>
      <c r="L69" s="30" t="s">
        <v>13</v>
      </c>
      <c r="M69" s="27">
        <f t="shared" si="5"/>
        <v>0.71241830065359479</v>
      </c>
    </row>
    <row r="70" spans="1:13" x14ac:dyDescent="0.2">
      <c r="A70" s="29" t="s">
        <v>69</v>
      </c>
      <c r="B70" s="30" t="s">
        <v>2</v>
      </c>
      <c r="C70" s="16"/>
      <c r="D70" s="13">
        <v>244</v>
      </c>
      <c r="E70" s="13">
        <v>183</v>
      </c>
      <c r="F70" s="14">
        <f t="shared" si="4"/>
        <v>427</v>
      </c>
      <c r="G70" s="30" t="s">
        <v>2</v>
      </c>
      <c r="H70" s="16"/>
      <c r="I70" s="16">
        <v>265</v>
      </c>
      <c r="J70" s="16">
        <v>170</v>
      </c>
      <c r="K70" s="17">
        <f>+J70+I70</f>
        <v>435</v>
      </c>
      <c r="L70" s="30" t="s">
        <v>13</v>
      </c>
      <c r="M70" s="27">
        <f t="shared" si="5"/>
        <v>0.5714285714285714</v>
      </c>
    </row>
    <row r="71" spans="1:13" x14ac:dyDescent="0.2">
      <c r="A71" s="29" t="s">
        <v>70</v>
      </c>
      <c r="B71" s="30" t="s">
        <v>2</v>
      </c>
      <c r="C71" s="16"/>
      <c r="D71" s="13">
        <v>1289</v>
      </c>
      <c r="E71" s="13">
        <v>341</v>
      </c>
      <c r="F71" s="14">
        <f t="shared" si="4"/>
        <v>1630</v>
      </c>
      <c r="G71" s="15"/>
      <c r="H71" s="16"/>
      <c r="I71" s="16"/>
      <c r="J71" s="16"/>
      <c r="K71" s="17"/>
      <c r="L71" s="30" t="s">
        <v>13</v>
      </c>
      <c r="M71" s="27">
        <f t="shared" si="5"/>
        <v>0.79079754601226993</v>
      </c>
    </row>
    <row r="72" spans="1:13" x14ac:dyDescent="0.2">
      <c r="A72" s="62" t="s">
        <v>71</v>
      </c>
      <c r="B72" s="59" t="s">
        <v>2</v>
      </c>
      <c r="C72" s="63"/>
      <c r="D72" s="64">
        <v>1361</v>
      </c>
      <c r="E72" s="64">
        <v>755</v>
      </c>
      <c r="F72" s="53">
        <f t="shared" si="4"/>
        <v>2116</v>
      </c>
      <c r="G72" s="59" t="s">
        <v>62</v>
      </c>
      <c r="H72" s="63"/>
      <c r="I72" s="45" t="s">
        <v>750</v>
      </c>
      <c r="J72" s="45" t="s">
        <v>751</v>
      </c>
      <c r="K72" s="42" t="s">
        <v>752</v>
      </c>
      <c r="L72" s="59" t="s">
        <v>13</v>
      </c>
      <c r="M72" s="61">
        <f t="shared" si="5"/>
        <v>0.6431947069943289</v>
      </c>
    </row>
    <row r="73" spans="1:13" x14ac:dyDescent="0.2">
      <c r="A73" s="29" t="s">
        <v>72</v>
      </c>
      <c r="B73" s="30" t="s">
        <v>2</v>
      </c>
      <c r="C73" s="16"/>
      <c r="D73" s="13">
        <v>648</v>
      </c>
      <c r="E73" s="13">
        <v>235</v>
      </c>
      <c r="F73" s="14">
        <f t="shared" si="4"/>
        <v>883</v>
      </c>
      <c r="G73" s="30" t="s">
        <v>2</v>
      </c>
      <c r="H73" s="16"/>
      <c r="I73" s="40">
        <v>629</v>
      </c>
      <c r="J73" s="40">
        <v>260</v>
      </c>
      <c r="K73" s="41">
        <f>+J73+I73</f>
        <v>889</v>
      </c>
      <c r="L73" s="30" t="s">
        <v>13</v>
      </c>
      <c r="M73" s="27">
        <f t="shared" si="5"/>
        <v>0.73386183465458665</v>
      </c>
    </row>
    <row r="74" spans="1:13" x14ac:dyDescent="0.2">
      <c r="A74" s="29" t="s">
        <v>73</v>
      </c>
      <c r="B74" s="30" t="s">
        <v>2</v>
      </c>
      <c r="C74" s="16"/>
      <c r="D74" s="13">
        <v>543</v>
      </c>
      <c r="E74" s="13">
        <v>90</v>
      </c>
      <c r="F74" s="14">
        <f t="shared" si="4"/>
        <v>633</v>
      </c>
      <c r="G74" s="30"/>
      <c r="H74" s="16"/>
      <c r="I74" s="16"/>
      <c r="J74" s="16"/>
      <c r="K74" s="17"/>
      <c r="L74" s="30" t="s">
        <v>13</v>
      </c>
      <c r="M74" s="27">
        <f t="shared" si="5"/>
        <v>0.85781990521327012</v>
      </c>
    </row>
    <row r="75" spans="1:13" x14ac:dyDescent="0.2">
      <c r="A75" s="29" t="s">
        <v>74</v>
      </c>
      <c r="B75" s="30" t="s">
        <v>2</v>
      </c>
      <c r="C75" s="16"/>
      <c r="D75" s="13">
        <v>666</v>
      </c>
      <c r="E75" s="13">
        <v>124</v>
      </c>
      <c r="F75" s="14">
        <f t="shared" si="4"/>
        <v>790</v>
      </c>
      <c r="G75" s="30" t="s">
        <v>2</v>
      </c>
      <c r="H75" s="16"/>
      <c r="I75" s="16">
        <v>657</v>
      </c>
      <c r="J75" s="16">
        <v>127</v>
      </c>
      <c r="K75" s="17">
        <f>+J75+I75</f>
        <v>784</v>
      </c>
      <c r="L75" s="30" t="s">
        <v>13</v>
      </c>
      <c r="M75" s="27">
        <f t="shared" si="5"/>
        <v>0.84303797468354436</v>
      </c>
    </row>
    <row r="76" spans="1:13" x14ac:dyDescent="0.2">
      <c r="A76" s="29" t="s">
        <v>75</v>
      </c>
      <c r="B76" s="30" t="s">
        <v>2</v>
      </c>
      <c r="C76" s="16"/>
      <c r="D76" s="13">
        <v>261</v>
      </c>
      <c r="E76" s="13">
        <v>88</v>
      </c>
      <c r="F76" s="14">
        <f t="shared" si="4"/>
        <v>349</v>
      </c>
      <c r="G76" s="30" t="s">
        <v>62</v>
      </c>
      <c r="H76" s="16"/>
      <c r="I76" s="40" t="s">
        <v>753</v>
      </c>
      <c r="J76" s="47" t="s">
        <v>754</v>
      </c>
      <c r="K76" s="41" t="s">
        <v>756</v>
      </c>
      <c r="L76" s="30" t="s">
        <v>13</v>
      </c>
      <c r="M76" s="27">
        <f t="shared" si="5"/>
        <v>0.74785100286532946</v>
      </c>
    </row>
    <row r="77" spans="1:13" x14ac:dyDescent="0.2">
      <c r="A77" s="29" t="s">
        <v>76</v>
      </c>
      <c r="B77" s="30" t="s">
        <v>2</v>
      </c>
      <c r="C77" s="16"/>
      <c r="D77" s="13">
        <v>1034</v>
      </c>
      <c r="E77" s="13">
        <v>531</v>
      </c>
      <c r="F77" s="14">
        <f t="shared" si="4"/>
        <v>1565</v>
      </c>
      <c r="G77" s="30" t="s">
        <v>2</v>
      </c>
      <c r="H77" s="40"/>
      <c r="I77" s="40">
        <v>999</v>
      </c>
      <c r="J77" s="40">
        <v>571</v>
      </c>
      <c r="K77" s="41">
        <f>+J77+I77</f>
        <v>1570</v>
      </c>
      <c r="L77" s="30" t="s">
        <v>13</v>
      </c>
      <c r="M77" s="27">
        <f t="shared" si="5"/>
        <v>0.66070287539936101</v>
      </c>
    </row>
    <row r="78" spans="1:13" x14ac:dyDescent="0.2">
      <c r="A78" s="29" t="s">
        <v>77</v>
      </c>
      <c r="B78" s="30" t="s">
        <v>2</v>
      </c>
      <c r="C78" s="16"/>
      <c r="D78" s="13">
        <v>371</v>
      </c>
      <c r="E78" s="13">
        <v>239</v>
      </c>
      <c r="F78" s="14">
        <f t="shared" si="4"/>
        <v>610</v>
      </c>
      <c r="G78" s="30"/>
      <c r="H78" s="16"/>
      <c r="I78" s="16"/>
      <c r="J78" s="16"/>
      <c r="K78" s="17"/>
      <c r="L78" s="30" t="s">
        <v>13</v>
      </c>
      <c r="M78" s="27">
        <f t="shared" si="5"/>
        <v>0.6081967213114754</v>
      </c>
    </row>
    <row r="79" spans="1:13" x14ac:dyDescent="0.2">
      <c r="A79" s="29" t="s">
        <v>78</v>
      </c>
      <c r="B79" s="30" t="s">
        <v>2</v>
      </c>
      <c r="C79" s="16"/>
      <c r="D79" s="13">
        <v>110</v>
      </c>
      <c r="E79" s="13">
        <v>27</v>
      </c>
      <c r="F79" s="14">
        <f t="shared" si="4"/>
        <v>137</v>
      </c>
      <c r="G79" s="30" t="s">
        <v>33</v>
      </c>
      <c r="H79" s="16"/>
      <c r="I79" s="40" t="s">
        <v>757</v>
      </c>
      <c r="J79" s="75" t="s">
        <v>758</v>
      </c>
      <c r="K79" s="41" t="s">
        <v>759</v>
      </c>
      <c r="L79" s="30" t="s">
        <v>13</v>
      </c>
      <c r="M79" s="27">
        <f t="shared" si="5"/>
        <v>0.8029197080291971</v>
      </c>
    </row>
    <row r="80" spans="1:13" x14ac:dyDescent="0.2">
      <c r="A80" s="29"/>
      <c r="B80" s="15"/>
      <c r="C80" s="16"/>
      <c r="D80" s="44"/>
      <c r="E80" s="13"/>
      <c r="F80" s="14"/>
      <c r="G80" s="15"/>
      <c r="H80" s="16"/>
      <c r="I80" s="16"/>
      <c r="J80" s="16"/>
      <c r="K80" s="17"/>
      <c r="L80" s="15"/>
      <c r="M80" s="27" t="s">
        <v>28</v>
      </c>
    </row>
    <row r="81" spans="1:13" x14ac:dyDescent="0.2">
      <c r="A81" s="19" t="s">
        <v>6</v>
      </c>
      <c r="B81" s="32">
        <f>COUNTIF(B59:B79,"=P")</f>
        <v>21</v>
      </c>
      <c r="C81" s="19">
        <f>COUNTIF(C59:C79,"=D")</f>
        <v>0</v>
      </c>
      <c r="D81" s="36"/>
      <c r="E81" s="36"/>
      <c r="F81" s="37"/>
      <c r="G81" s="32"/>
      <c r="H81" s="19"/>
      <c r="I81" s="19"/>
      <c r="J81" s="19"/>
      <c r="K81" s="38"/>
      <c r="L81" s="32"/>
      <c r="M81" s="27" t="s">
        <v>28</v>
      </c>
    </row>
    <row r="82" spans="1:13" x14ac:dyDescent="0.2">
      <c r="A82" s="29"/>
      <c r="B82" s="15"/>
      <c r="C82" s="16"/>
      <c r="D82" s="13"/>
      <c r="E82" s="13"/>
      <c r="F82" s="14"/>
      <c r="G82" s="15"/>
      <c r="H82" s="16"/>
      <c r="I82" s="16"/>
      <c r="J82" s="16"/>
      <c r="K82" s="17"/>
      <c r="L82" s="15"/>
      <c r="M82" s="27" t="s">
        <v>28</v>
      </c>
    </row>
    <row r="83" spans="1:13" x14ac:dyDescent="0.2">
      <c r="A83" s="28" t="s">
        <v>79</v>
      </c>
      <c r="B83" s="15"/>
      <c r="C83" s="16"/>
      <c r="D83" s="13"/>
      <c r="E83" s="13"/>
      <c r="F83" s="14"/>
      <c r="G83" s="15"/>
      <c r="H83" s="16"/>
      <c r="I83" s="16"/>
      <c r="J83" s="16"/>
      <c r="K83" s="17"/>
      <c r="L83" s="15"/>
      <c r="M83" s="27" t="s">
        <v>28</v>
      </c>
    </row>
    <row r="84" spans="1:13" x14ac:dyDescent="0.2">
      <c r="A84" s="29"/>
      <c r="B84" s="15"/>
      <c r="C84" s="16"/>
      <c r="D84" s="13"/>
      <c r="E84" s="13"/>
      <c r="F84" s="14"/>
      <c r="G84" s="15"/>
      <c r="H84" s="16"/>
      <c r="I84" s="16"/>
      <c r="J84" s="16"/>
      <c r="K84" s="17"/>
      <c r="L84" s="15"/>
      <c r="M84" s="27" t="s">
        <v>28</v>
      </c>
    </row>
    <row r="85" spans="1:13" x14ac:dyDescent="0.2">
      <c r="A85" s="29" t="s">
        <v>80</v>
      </c>
      <c r="B85" s="15" t="s">
        <v>2</v>
      </c>
      <c r="C85" s="16"/>
      <c r="D85" s="13">
        <v>3801</v>
      </c>
      <c r="E85" s="13">
        <v>1492</v>
      </c>
      <c r="F85" s="14">
        <f t="shared" ref="F85:F93" si="6">SUM(D85:E85)</f>
        <v>5293</v>
      </c>
      <c r="G85" s="15"/>
      <c r="H85" s="16"/>
      <c r="I85" s="16"/>
      <c r="J85" s="16"/>
      <c r="K85" s="17"/>
      <c r="L85" s="30" t="s">
        <v>13</v>
      </c>
      <c r="M85" s="27">
        <f t="shared" ref="M85:M93" si="7">D85/F85</f>
        <v>0.71811826941243151</v>
      </c>
    </row>
    <row r="86" spans="1:13" x14ac:dyDescent="0.2">
      <c r="A86" s="29" t="s">
        <v>81</v>
      </c>
      <c r="B86" s="15" t="s">
        <v>2</v>
      </c>
      <c r="C86" s="16"/>
      <c r="D86" s="13">
        <v>480</v>
      </c>
      <c r="E86" s="13">
        <v>152</v>
      </c>
      <c r="F86" s="14">
        <f t="shared" si="6"/>
        <v>632</v>
      </c>
      <c r="G86" s="15"/>
      <c r="H86" s="16"/>
      <c r="I86" s="16"/>
      <c r="J86" s="16"/>
      <c r="K86" s="17"/>
      <c r="L86" s="15" t="s">
        <v>13</v>
      </c>
      <c r="M86" s="27">
        <f t="shared" si="7"/>
        <v>0.759493670886076</v>
      </c>
    </row>
    <row r="87" spans="1:13" x14ac:dyDescent="0.2">
      <c r="A87" s="29" t="s">
        <v>82</v>
      </c>
      <c r="B87" s="15" t="s">
        <v>2</v>
      </c>
      <c r="C87" s="16"/>
      <c r="D87" s="13">
        <v>1057</v>
      </c>
      <c r="E87" s="13">
        <v>164</v>
      </c>
      <c r="F87" s="14">
        <f t="shared" si="6"/>
        <v>1221</v>
      </c>
      <c r="G87" s="15"/>
      <c r="H87" s="16"/>
      <c r="I87" s="16"/>
      <c r="J87" s="16"/>
      <c r="K87" s="17"/>
      <c r="L87" s="15" t="s">
        <v>13</v>
      </c>
      <c r="M87" s="27">
        <f t="shared" si="7"/>
        <v>0.86568386568386568</v>
      </c>
    </row>
    <row r="88" spans="1:13" s="18" customFormat="1" x14ac:dyDescent="0.2">
      <c r="A88" s="43" t="s">
        <v>83</v>
      </c>
      <c r="B88" s="30" t="s">
        <v>2</v>
      </c>
      <c r="C88" s="40"/>
      <c r="D88" s="44">
        <v>713</v>
      </c>
      <c r="E88" s="44">
        <v>241</v>
      </c>
      <c r="F88" s="14">
        <f t="shared" si="6"/>
        <v>954</v>
      </c>
      <c r="G88" s="30"/>
      <c r="H88" s="40"/>
      <c r="I88" s="40"/>
      <c r="J88" s="40"/>
      <c r="K88" s="41"/>
      <c r="L88" s="30" t="s">
        <v>13</v>
      </c>
      <c r="M88" s="27">
        <f t="shared" si="7"/>
        <v>0.74737945492662472</v>
      </c>
    </row>
    <row r="89" spans="1:13" x14ac:dyDescent="0.2">
      <c r="A89" s="29" t="s">
        <v>84</v>
      </c>
      <c r="B89" s="15" t="s">
        <v>2</v>
      </c>
      <c r="C89" s="16"/>
      <c r="D89" s="13">
        <v>519</v>
      </c>
      <c r="E89" s="13">
        <v>374</v>
      </c>
      <c r="F89" s="14">
        <f t="shared" si="6"/>
        <v>893</v>
      </c>
      <c r="G89" s="15"/>
      <c r="H89" s="16"/>
      <c r="I89" s="16"/>
      <c r="J89" s="16"/>
      <c r="K89" s="17"/>
      <c r="L89" s="15" t="s">
        <v>13</v>
      </c>
      <c r="M89" s="27">
        <f t="shared" si="7"/>
        <v>0.58118701007838747</v>
      </c>
    </row>
    <row r="90" spans="1:13" x14ac:dyDescent="0.2">
      <c r="A90" s="29" t="s">
        <v>85</v>
      </c>
      <c r="B90" s="15" t="s">
        <v>2</v>
      </c>
      <c r="C90" s="16"/>
      <c r="D90" s="13">
        <v>1937</v>
      </c>
      <c r="E90" s="13">
        <v>628</v>
      </c>
      <c r="F90" s="14">
        <f t="shared" si="6"/>
        <v>2565</v>
      </c>
      <c r="G90" s="15"/>
      <c r="H90" s="16"/>
      <c r="I90" s="16"/>
      <c r="J90" s="16"/>
      <c r="K90" s="17"/>
      <c r="L90" s="15" t="s">
        <v>13</v>
      </c>
      <c r="M90" s="27">
        <f t="shared" si="7"/>
        <v>0.75516569200779726</v>
      </c>
    </row>
    <row r="91" spans="1:13" x14ac:dyDescent="0.2">
      <c r="A91" s="29" t="s">
        <v>86</v>
      </c>
      <c r="B91" s="15" t="s">
        <v>2</v>
      </c>
      <c r="C91" s="16"/>
      <c r="D91" s="13">
        <v>791</v>
      </c>
      <c r="E91" s="13">
        <v>293</v>
      </c>
      <c r="F91" s="14">
        <f t="shared" si="6"/>
        <v>1084</v>
      </c>
      <c r="G91" s="15"/>
      <c r="H91" s="16"/>
      <c r="I91" s="48"/>
      <c r="J91" s="48"/>
      <c r="K91" s="17"/>
      <c r="L91" s="15" t="s">
        <v>13</v>
      </c>
      <c r="M91" s="27">
        <f t="shared" si="7"/>
        <v>0.72970479704797053</v>
      </c>
    </row>
    <row r="92" spans="1:13" x14ac:dyDescent="0.2">
      <c r="A92" s="29" t="s">
        <v>87</v>
      </c>
      <c r="B92" s="15" t="s">
        <v>2</v>
      </c>
      <c r="C92" s="16"/>
      <c r="D92" s="13">
        <v>806</v>
      </c>
      <c r="E92" s="13">
        <v>175</v>
      </c>
      <c r="F92" s="14">
        <f t="shared" si="6"/>
        <v>981</v>
      </c>
      <c r="G92" s="15"/>
      <c r="H92" s="16"/>
      <c r="I92" s="16"/>
      <c r="J92" s="16"/>
      <c r="K92" s="17"/>
      <c r="L92" s="15" t="s">
        <v>13</v>
      </c>
      <c r="M92" s="27">
        <f t="shared" si="7"/>
        <v>0.82161060142711517</v>
      </c>
    </row>
    <row r="93" spans="1:13" x14ac:dyDescent="0.2">
      <c r="A93" s="29" t="s">
        <v>88</v>
      </c>
      <c r="B93" s="15" t="s">
        <v>2</v>
      </c>
      <c r="C93" s="16"/>
      <c r="D93" s="13">
        <v>815</v>
      </c>
      <c r="E93" s="13">
        <v>298</v>
      </c>
      <c r="F93" s="14">
        <f t="shared" si="6"/>
        <v>1113</v>
      </c>
      <c r="G93" s="15"/>
      <c r="H93" s="16"/>
      <c r="I93" s="16"/>
      <c r="J93" s="16"/>
      <c r="K93" s="17"/>
      <c r="L93" s="15" t="s">
        <v>13</v>
      </c>
      <c r="M93" s="27">
        <f t="shared" si="7"/>
        <v>0.73225516621743036</v>
      </c>
    </row>
    <row r="94" spans="1:13" x14ac:dyDescent="0.2">
      <c r="A94" s="29"/>
      <c r="B94" s="15"/>
      <c r="C94" s="16"/>
      <c r="D94" s="13"/>
      <c r="E94" s="13"/>
      <c r="F94" s="14"/>
      <c r="G94" s="15"/>
      <c r="H94" s="16"/>
      <c r="I94" s="16"/>
      <c r="J94" s="16"/>
      <c r="K94" s="17"/>
      <c r="L94" s="15"/>
      <c r="M94" s="27" t="s">
        <v>28</v>
      </c>
    </row>
    <row r="95" spans="1:13" x14ac:dyDescent="0.2">
      <c r="A95" s="19" t="s">
        <v>6</v>
      </c>
      <c r="B95" s="32">
        <f>COUNTIF(B85:B93,"=P")</f>
        <v>9</v>
      </c>
      <c r="C95" s="19">
        <f>COUNTIF(C85:C93,"=D")</f>
        <v>0</v>
      </c>
      <c r="D95" s="36"/>
      <c r="E95" s="36"/>
      <c r="F95" s="37"/>
      <c r="G95" s="15"/>
      <c r="H95" s="16"/>
      <c r="I95" s="16"/>
      <c r="J95" s="16"/>
      <c r="K95" s="17"/>
      <c r="L95" s="15"/>
      <c r="M95" s="27" t="s">
        <v>28</v>
      </c>
    </row>
    <row r="96" spans="1:13" x14ac:dyDescent="0.2">
      <c r="A96" s="49"/>
      <c r="B96" s="15"/>
      <c r="C96" s="16"/>
      <c r="D96" s="13"/>
      <c r="E96" s="13"/>
      <c r="F96" s="14"/>
      <c r="G96" s="24"/>
      <c r="H96" s="25"/>
      <c r="I96" s="16"/>
      <c r="J96" s="16"/>
      <c r="K96" s="17"/>
      <c r="L96" s="15"/>
      <c r="M96" s="27" t="s">
        <v>28</v>
      </c>
    </row>
    <row r="97" spans="1:13" x14ac:dyDescent="0.2">
      <c r="A97" s="28" t="s">
        <v>89</v>
      </c>
      <c r="B97" s="15"/>
      <c r="C97" s="16"/>
      <c r="D97" s="13"/>
      <c r="E97" s="13"/>
      <c r="F97" s="14"/>
      <c r="G97" s="15"/>
      <c r="H97" s="16"/>
      <c r="I97" s="16"/>
      <c r="J97" s="16"/>
      <c r="K97" s="17"/>
      <c r="L97" s="15"/>
      <c r="M97" s="27" t="s">
        <v>28</v>
      </c>
    </row>
    <row r="98" spans="1:13" x14ac:dyDescent="0.2">
      <c r="A98" s="29"/>
      <c r="B98" s="15"/>
      <c r="C98" s="16"/>
      <c r="D98" s="13"/>
      <c r="E98" s="13"/>
      <c r="F98" s="14"/>
      <c r="G98" s="15"/>
      <c r="H98" s="16"/>
      <c r="I98" s="16"/>
      <c r="J98" s="16"/>
      <c r="K98" s="17"/>
      <c r="L98" s="15"/>
      <c r="M98" s="27" t="s">
        <v>28</v>
      </c>
    </row>
    <row r="99" spans="1:13" x14ac:dyDescent="0.2">
      <c r="A99" s="29" t="s">
        <v>90</v>
      </c>
      <c r="B99" s="30" t="s">
        <v>2</v>
      </c>
      <c r="C99" s="16"/>
      <c r="D99" s="13">
        <v>1186</v>
      </c>
      <c r="E99" s="13">
        <v>708</v>
      </c>
      <c r="F99" s="14">
        <f t="shared" ref="F99:F114" si="8">SUM(D99:E99)</f>
        <v>1894</v>
      </c>
      <c r="G99" s="15"/>
      <c r="H99" s="16"/>
      <c r="I99" s="16"/>
      <c r="J99" s="16"/>
      <c r="K99" s="17"/>
      <c r="L99" s="30" t="s">
        <v>13</v>
      </c>
      <c r="M99" s="27">
        <f t="shared" ref="M99:M114" si="9">D99/F99</f>
        <v>0.62618796198521642</v>
      </c>
    </row>
    <row r="100" spans="1:13" x14ac:dyDescent="0.2">
      <c r="A100" s="29" t="s">
        <v>91</v>
      </c>
      <c r="B100" s="30" t="s">
        <v>2</v>
      </c>
      <c r="C100" s="16"/>
      <c r="D100" s="13">
        <v>1289</v>
      </c>
      <c r="E100" s="13">
        <v>930</v>
      </c>
      <c r="F100" s="14">
        <f t="shared" si="8"/>
        <v>2219</v>
      </c>
      <c r="G100" s="15"/>
      <c r="H100" s="16"/>
      <c r="I100" s="16"/>
      <c r="J100" s="16"/>
      <c r="K100" s="17"/>
      <c r="L100" s="30" t="s">
        <v>13</v>
      </c>
      <c r="M100" s="27">
        <f t="shared" si="9"/>
        <v>0.58089229382604779</v>
      </c>
    </row>
    <row r="101" spans="1:13" x14ac:dyDescent="0.2">
      <c r="A101" s="29" t="s">
        <v>92</v>
      </c>
      <c r="B101" s="30" t="s">
        <v>2</v>
      </c>
      <c r="C101" s="16"/>
      <c r="D101" s="13">
        <v>662</v>
      </c>
      <c r="E101" s="13">
        <v>472</v>
      </c>
      <c r="F101" s="14">
        <f t="shared" si="8"/>
        <v>1134</v>
      </c>
      <c r="G101" s="15"/>
      <c r="H101" s="16"/>
      <c r="I101" s="16"/>
      <c r="J101" s="16"/>
      <c r="K101" s="17"/>
      <c r="L101" s="30" t="s">
        <v>13</v>
      </c>
      <c r="M101" s="27">
        <f t="shared" si="9"/>
        <v>0.58377425044091713</v>
      </c>
    </row>
    <row r="102" spans="1:13" x14ac:dyDescent="0.2">
      <c r="A102" s="29" t="s">
        <v>93</v>
      </c>
      <c r="B102" s="30" t="s">
        <v>2</v>
      </c>
      <c r="C102" s="16"/>
      <c r="D102" s="13">
        <v>481</v>
      </c>
      <c r="E102" s="13">
        <v>297</v>
      </c>
      <c r="F102" s="14">
        <f t="shared" si="8"/>
        <v>778</v>
      </c>
      <c r="G102" s="15"/>
      <c r="H102" s="16"/>
      <c r="I102" s="16"/>
      <c r="J102" s="16"/>
      <c r="K102" s="17"/>
      <c r="L102" s="30" t="s">
        <v>13</v>
      </c>
      <c r="M102" s="27">
        <f t="shared" si="9"/>
        <v>0.6182519280205655</v>
      </c>
    </row>
    <row r="103" spans="1:13" x14ac:dyDescent="0.2">
      <c r="A103" s="43" t="s">
        <v>94</v>
      </c>
      <c r="B103" s="30" t="s">
        <v>2</v>
      </c>
      <c r="C103" s="16"/>
      <c r="D103" s="13">
        <v>326</v>
      </c>
      <c r="E103" s="13">
        <v>52</v>
      </c>
      <c r="F103" s="14">
        <f t="shared" si="8"/>
        <v>378</v>
      </c>
      <c r="G103" s="15"/>
      <c r="H103" s="16"/>
      <c r="I103" s="16"/>
      <c r="J103" s="16"/>
      <c r="K103" s="17"/>
      <c r="L103" s="30" t="s">
        <v>13</v>
      </c>
      <c r="M103" s="27">
        <f t="shared" si="9"/>
        <v>0.86243386243386244</v>
      </c>
    </row>
    <row r="104" spans="1:13" x14ac:dyDescent="0.2">
      <c r="A104" s="29" t="s">
        <v>95</v>
      </c>
      <c r="B104" s="30" t="s">
        <v>2</v>
      </c>
      <c r="C104" s="16"/>
      <c r="D104" s="13">
        <v>229</v>
      </c>
      <c r="E104" s="13">
        <v>94</v>
      </c>
      <c r="F104" s="14">
        <f t="shared" si="8"/>
        <v>323</v>
      </c>
      <c r="G104" s="15"/>
      <c r="H104" s="16"/>
      <c r="I104" s="16"/>
      <c r="J104" s="16"/>
      <c r="K104" s="17"/>
      <c r="L104" s="30" t="s">
        <v>13</v>
      </c>
      <c r="M104" s="27">
        <f t="shared" si="9"/>
        <v>0.70897832817337458</v>
      </c>
    </row>
    <row r="105" spans="1:13" x14ac:dyDescent="0.2">
      <c r="A105" s="29" t="s">
        <v>97</v>
      </c>
      <c r="B105" s="30" t="s">
        <v>2</v>
      </c>
      <c r="C105" s="16"/>
      <c r="D105" s="13">
        <v>714</v>
      </c>
      <c r="E105" s="13">
        <v>201</v>
      </c>
      <c r="F105" s="14">
        <f t="shared" si="8"/>
        <v>915</v>
      </c>
      <c r="G105" s="30" t="s">
        <v>2</v>
      </c>
      <c r="H105" s="16"/>
      <c r="I105" s="16">
        <v>648</v>
      </c>
      <c r="J105" s="16">
        <v>265</v>
      </c>
      <c r="K105" s="17">
        <f>SUM(I105:J105)</f>
        <v>913</v>
      </c>
      <c r="L105" s="30" t="s">
        <v>13</v>
      </c>
      <c r="M105" s="27">
        <f t="shared" si="9"/>
        <v>0.78032786885245897</v>
      </c>
    </row>
    <row r="106" spans="1:13" x14ac:dyDescent="0.2">
      <c r="A106" s="29" t="s">
        <v>98</v>
      </c>
      <c r="B106" s="30" t="s">
        <v>2</v>
      </c>
      <c r="C106" s="16"/>
      <c r="D106" s="13">
        <v>1040</v>
      </c>
      <c r="E106" s="13">
        <v>460</v>
      </c>
      <c r="F106" s="50">
        <f t="shared" si="8"/>
        <v>1500</v>
      </c>
      <c r="G106" s="30" t="s">
        <v>33</v>
      </c>
      <c r="H106" s="40"/>
      <c r="I106" s="51" t="s">
        <v>760</v>
      </c>
      <c r="J106" s="51" t="s">
        <v>761</v>
      </c>
      <c r="K106" s="41" t="s">
        <v>762</v>
      </c>
      <c r="L106" s="30" t="s">
        <v>13</v>
      </c>
      <c r="M106" s="27">
        <f t="shared" si="9"/>
        <v>0.69333333333333336</v>
      </c>
    </row>
    <row r="107" spans="1:13" x14ac:dyDescent="0.2">
      <c r="A107" s="29" t="s">
        <v>99</v>
      </c>
      <c r="B107" s="30" t="s">
        <v>2</v>
      </c>
      <c r="C107" s="16"/>
      <c r="D107" s="13">
        <v>1259</v>
      </c>
      <c r="E107" s="13">
        <v>472</v>
      </c>
      <c r="F107" s="14">
        <f t="shared" si="8"/>
        <v>1731</v>
      </c>
      <c r="G107" s="30"/>
      <c r="H107" s="16"/>
      <c r="I107" s="16"/>
      <c r="J107" s="16"/>
      <c r="K107" s="17"/>
      <c r="L107" s="30" t="s">
        <v>96</v>
      </c>
      <c r="M107" s="27">
        <f t="shared" si="9"/>
        <v>0.72732524552281919</v>
      </c>
    </row>
    <row r="108" spans="1:13" x14ac:dyDescent="0.2">
      <c r="A108" s="29" t="s">
        <v>100</v>
      </c>
      <c r="B108" s="30" t="s">
        <v>2</v>
      </c>
      <c r="C108" s="16"/>
      <c r="D108" s="13">
        <v>1485</v>
      </c>
      <c r="E108" s="13">
        <v>986</v>
      </c>
      <c r="F108" s="14">
        <f t="shared" si="8"/>
        <v>2471</v>
      </c>
      <c r="G108" s="30" t="s">
        <v>2</v>
      </c>
      <c r="H108" s="16"/>
      <c r="I108" s="51">
        <v>1433</v>
      </c>
      <c r="J108" s="51">
        <v>1030</v>
      </c>
      <c r="K108" s="41">
        <f>+J108+I108</f>
        <v>2463</v>
      </c>
      <c r="L108" s="30" t="s">
        <v>13</v>
      </c>
      <c r="M108" s="27">
        <f t="shared" si="9"/>
        <v>0.60097126669364631</v>
      </c>
    </row>
    <row r="109" spans="1:13" x14ac:dyDescent="0.2">
      <c r="A109" s="29" t="s">
        <v>101</v>
      </c>
      <c r="B109" s="30" t="s">
        <v>2</v>
      </c>
      <c r="C109" s="16"/>
      <c r="D109" s="13">
        <v>1630</v>
      </c>
      <c r="E109" s="13">
        <v>970</v>
      </c>
      <c r="F109" s="14">
        <f t="shared" si="8"/>
        <v>2600</v>
      </c>
      <c r="G109" s="15"/>
      <c r="H109" s="16"/>
      <c r="I109" s="16"/>
      <c r="J109" s="16"/>
      <c r="K109" s="17"/>
      <c r="L109" s="30" t="s">
        <v>13</v>
      </c>
      <c r="M109" s="27">
        <f t="shared" si="9"/>
        <v>0.62692307692307692</v>
      </c>
    </row>
    <row r="110" spans="1:13" x14ac:dyDescent="0.2">
      <c r="A110" s="29" t="s">
        <v>102</v>
      </c>
      <c r="B110" s="30" t="s">
        <v>2</v>
      </c>
      <c r="C110" s="16"/>
      <c r="D110" s="13">
        <v>126</v>
      </c>
      <c r="E110" s="13">
        <v>51</v>
      </c>
      <c r="F110" s="14">
        <f t="shared" si="8"/>
        <v>177</v>
      </c>
      <c r="G110" s="15" t="s">
        <v>2</v>
      </c>
      <c r="H110" s="16"/>
      <c r="I110" s="16">
        <v>126</v>
      </c>
      <c r="J110" s="16">
        <v>50</v>
      </c>
      <c r="K110" s="17">
        <f>+J110+I110</f>
        <v>176</v>
      </c>
      <c r="L110" s="30" t="s">
        <v>13</v>
      </c>
      <c r="M110" s="27">
        <f t="shared" si="9"/>
        <v>0.71186440677966101</v>
      </c>
    </row>
    <row r="111" spans="1:13" x14ac:dyDescent="0.2">
      <c r="A111" s="29" t="s">
        <v>103</v>
      </c>
      <c r="B111" s="30" t="s">
        <v>2</v>
      </c>
      <c r="C111" s="16"/>
      <c r="D111" s="13">
        <v>1313</v>
      </c>
      <c r="E111" s="13">
        <v>585</v>
      </c>
      <c r="F111" s="14">
        <f t="shared" si="8"/>
        <v>1898</v>
      </c>
      <c r="G111" s="15"/>
      <c r="H111" s="16"/>
      <c r="I111" s="16"/>
      <c r="J111" s="16"/>
      <c r="K111" s="17"/>
      <c r="L111" s="30" t="s">
        <v>13</v>
      </c>
      <c r="M111" s="27">
        <f t="shared" si="9"/>
        <v>0.69178082191780821</v>
      </c>
    </row>
    <row r="112" spans="1:13" x14ac:dyDescent="0.2">
      <c r="A112" s="29" t="s">
        <v>104</v>
      </c>
      <c r="B112" s="30" t="s">
        <v>2</v>
      </c>
      <c r="C112" s="16"/>
      <c r="D112" s="13">
        <v>467</v>
      </c>
      <c r="E112" s="13">
        <v>112</v>
      </c>
      <c r="F112" s="14">
        <f t="shared" si="8"/>
        <v>579</v>
      </c>
      <c r="G112" s="30"/>
      <c r="H112" s="16"/>
      <c r="I112" s="16"/>
      <c r="J112" s="16"/>
      <c r="K112" s="17"/>
      <c r="L112" s="30" t="s">
        <v>13</v>
      </c>
      <c r="M112" s="27">
        <f t="shared" si="9"/>
        <v>0.8065630397236615</v>
      </c>
    </row>
    <row r="113" spans="1:13" s="52" customFormat="1" x14ac:dyDescent="0.2">
      <c r="A113" s="43" t="s">
        <v>105</v>
      </c>
      <c r="B113" s="30" t="s">
        <v>2</v>
      </c>
      <c r="C113" s="40"/>
      <c r="D113" s="44">
        <v>877</v>
      </c>
      <c r="E113" s="44">
        <v>623</v>
      </c>
      <c r="F113" s="50">
        <f t="shared" si="8"/>
        <v>1500</v>
      </c>
      <c r="G113" s="30"/>
      <c r="H113" s="40"/>
      <c r="I113" s="40"/>
      <c r="J113" s="40"/>
      <c r="K113" s="41"/>
      <c r="L113" s="30" t="s">
        <v>13</v>
      </c>
      <c r="M113" s="74">
        <f t="shared" si="9"/>
        <v>0.58466666666666667</v>
      </c>
    </row>
    <row r="114" spans="1:13" x14ac:dyDescent="0.2">
      <c r="A114" s="29" t="s">
        <v>106</v>
      </c>
      <c r="B114" s="30" t="s">
        <v>2</v>
      </c>
      <c r="C114" s="16"/>
      <c r="D114" s="13">
        <v>533</v>
      </c>
      <c r="E114" s="13">
        <v>221</v>
      </c>
      <c r="F114" s="14">
        <f t="shared" si="8"/>
        <v>754</v>
      </c>
      <c r="G114" s="15" t="s">
        <v>2</v>
      </c>
      <c r="H114" s="16"/>
      <c r="I114" s="16">
        <v>422</v>
      </c>
      <c r="J114" s="16">
        <v>299</v>
      </c>
      <c r="K114" s="17">
        <f>+J114+I114</f>
        <v>721</v>
      </c>
      <c r="L114" s="30" t="s">
        <v>13</v>
      </c>
      <c r="M114" s="27">
        <f t="shared" si="9"/>
        <v>0.7068965517241379</v>
      </c>
    </row>
    <row r="115" spans="1:13" x14ac:dyDescent="0.2">
      <c r="A115" s="29"/>
      <c r="B115" s="15"/>
      <c r="C115" s="16"/>
      <c r="D115" s="13"/>
      <c r="E115" s="13"/>
      <c r="F115" s="14"/>
      <c r="G115" s="15"/>
      <c r="H115" s="16"/>
      <c r="I115" s="16"/>
      <c r="J115" s="16"/>
      <c r="K115" s="17"/>
      <c r="L115" s="15"/>
      <c r="M115" s="27" t="s">
        <v>28</v>
      </c>
    </row>
    <row r="116" spans="1:13" x14ac:dyDescent="0.2">
      <c r="A116" s="19" t="s">
        <v>6</v>
      </c>
      <c r="B116" s="32">
        <f>COUNTIF(B99:B114,"=P")</f>
        <v>16</v>
      </c>
      <c r="C116" s="19">
        <f>COUNTIF(C99:C114,"=D")</f>
        <v>0</v>
      </c>
      <c r="D116" s="36"/>
      <c r="E116" s="36"/>
      <c r="F116" s="37"/>
      <c r="G116" s="15"/>
      <c r="H116" s="16"/>
      <c r="I116" s="16"/>
      <c r="J116" s="16"/>
      <c r="K116" s="17"/>
      <c r="L116" s="15"/>
      <c r="M116" s="27" t="s">
        <v>28</v>
      </c>
    </row>
    <row r="117" spans="1:13" x14ac:dyDescent="0.2">
      <c r="A117" s="29"/>
      <c r="B117" s="15"/>
      <c r="C117" s="16"/>
      <c r="D117" s="13"/>
      <c r="E117" s="13"/>
      <c r="F117" s="14"/>
      <c r="G117" s="15"/>
      <c r="H117" s="16"/>
      <c r="I117" s="16"/>
      <c r="J117" s="16"/>
      <c r="K117" s="17"/>
      <c r="L117" s="15"/>
      <c r="M117" s="27" t="s">
        <v>28</v>
      </c>
    </row>
    <row r="118" spans="1:13" x14ac:dyDescent="0.2">
      <c r="A118" s="28" t="s">
        <v>107</v>
      </c>
      <c r="B118" s="15"/>
      <c r="C118" s="16"/>
      <c r="D118" s="13"/>
      <c r="E118" s="13"/>
      <c r="F118" s="14"/>
      <c r="G118" s="15"/>
      <c r="H118" s="16"/>
      <c r="I118" s="16"/>
      <c r="J118" s="16"/>
      <c r="K118" s="17"/>
      <c r="L118" s="15"/>
      <c r="M118" s="27" t="s">
        <v>28</v>
      </c>
    </row>
    <row r="119" spans="1:13" x14ac:dyDescent="0.2">
      <c r="A119" s="29"/>
      <c r="B119" s="15"/>
      <c r="C119" s="16"/>
      <c r="D119" s="13"/>
      <c r="E119" s="13"/>
      <c r="F119" s="14"/>
      <c r="G119" s="15"/>
      <c r="H119" s="16"/>
      <c r="I119" s="16"/>
      <c r="J119" s="16"/>
      <c r="K119" s="17"/>
      <c r="L119" s="15"/>
      <c r="M119" s="27" t="s">
        <v>28</v>
      </c>
    </row>
    <row r="120" spans="1:13" x14ac:dyDescent="0.2">
      <c r="A120" s="29" t="s">
        <v>108</v>
      </c>
      <c r="B120" s="15" t="s">
        <v>2</v>
      </c>
      <c r="C120" s="16"/>
      <c r="D120" s="13">
        <v>326</v>
      </c>
      <c r="E120" s="13">
        <v>169</v>
      </c>
      <c r="F120" s="14">
        <f t="shared" ref="F120:F135" si="10">SUM(D120:E120)</f>
        <v>495</v>
      </c>
      <c r="G120" s="15" t="s">
        <v>2</v>
      </c>
      <c r="H120" s="16"/>
      <c r="I120" s="16">
        <v>285</v>
      </c>
      <c r="J120" s="16">
        <v>207</v>
      </c>
      <c r="K120" s="17">
        <f>+J120+I120</f>
        <v>492</v>
      </c>
      <c r="L120" s="30" t="s">
        <v>13</v>
      </c>
      <c r="M120" s="27">
        <f t="shared" ref="M120:M135" si="11">D120/F120</f>
        <v>0.65858585858585861</v>
      </c>
    </row>
    <row r="121" spans="1:13" x14ac:dyDescent="0.2">
      <c r="A121" s="29" t="s">
        <v>109</v>
      </c>
      <c r="B121" s="15" t="s">
        <v>2</v>
      </c>
      <c r="C121" s="16"/>
      <c r="D121" s="13">
        <v>541</v>
      </c>
      <c r="E121" s="13">
        <v>255</v>
      </c>
      <c r="F121" s="14">
        <f t="shared" si="10"/>
        <v>796</v>
      </c>
      <c r="G121" s="15" t="s">
        <v>2</v>
      </c>
      <c r="H121" s="16"/>
      <c r="I121" s="48">
        <v>576</v>
      </c>
      <c r="J121" s="48">
        <v>214</v>
      </c>
      <c r="K121" s="17">
        <f>+J121+I121</f>
        <v>790</v>
      </c>
      <c r="L121" s="30" t="s">
        <v>13</v>
      </c>
      <c r="M121" s="27">
        <f t="shared" si="11"/>
        <v>0.67964824120603018</v>
      </c>
    </row>
    <row r="122" spans="1:13" x14ac:dyDescent="0.2">
      <c r="A122" s="29" t="s">
        <v>110</v>
      </c>
      <c r="B122" s="15" t="s">
        <v>2</v>
      </c>
      <c r="C122" s="16"/>
      <c r="D122" s="13">
        <v>845</v>
      </c>
      <c r="E122" s="13">
        <v>399</v>
      </c>
      <c r="F122" s="14">
        <f t="shared" si="10"/>
        <v>1244</v>
      </c>
      <c r="G122" s="15" t="s">
        <v>2</v>
      </c>
      <c r="H122" s="16"/>
      <c r="I122" s="16">
        <v>886</v>
      </c>
      <c r="J122" s="16">
        <v>356</v>
      </c>
      <c r="K122" s="17">
        <f>+J122+I122</f>
        <v>1242</v>
      </c>
      <c r="L122" s="30" t="s">
        <v>13</v>
      </c>
      <c r="M122" s="27">
        <f t="shared" si="11"/>
        <v>0.67926045016077174</v>
      </c>
    </row>
    <row r="123" spans="1:13" x14ac:dyDescent="0.2">
      <c r="A123" s="29" t="s">
        <v>111</v>
      </c>
      <c r="B123" s="15" t="s">
        <v>2</v>
      </c>
      <c r="C123" s="16"/>
      <c r="D123" s="13">
        <v>199</v>
      </c>
      <c r="E123" s="13">
        <v>61</v>
      </c>
      <c r="F123" s="14">
        <f t="shared" si="10"/>
        <v>260</v>
      </c>
      <c r="G123" s="15"/>
      <c r="H123" s="16"/>
      <c r="I123" s="16"/>
      <c r="J123" s="16"/>
      <c r="K123" s="17"/>
      <c r="L123" s="30" t="s">
        <v>13</v>
      </c>
      <c r="M123" s="27">
        <f t="shared" si="11"/>
        <v>0.76538461538461533</v>
      </c>
    </row>
    <row r="124" spans="1:13" x14ac:dyDescent="0.2">
      <c r="A124" s="29" t="s">
        <v>112</v>
      </c>
      <c r="B124" s="15" t="s">
        <v>2</v>
      </c>
      <c r="C124" s="16"/>
      <c r="D124" s="13">
        <v>327</v>
      </c>
      <c r="E124" s="13">
        <v>130</v>
      </c>
      <c r="F124" s="14">
        <f t="shared" si="10"/>
        <v>457</v>
      </c>
      <c r="G124" s="15" t="s">
        <v>2</v>
      </c>
      <c r="H124" s="16"/>
      <c r="I124" s="48">
        <v>289</v>
      </c>
      <c r="J124" s="48">
        <v>147</v>
      </c>
      <c r="K124" s="17">
        <f>+J124+I124</f>
        <v>436</v>
      </c>
      <c r="L124" s="30" t="s">
        <v>13</v>
      </c>
      <c r="M124" s="27">
        <f t="shared" si="11"/>
        <v>0.71553610503282272</v>
      </c>
    </row>
    <row r="125" spans="1:13" x14ac:dyDescent="0.2">
      <c r="A125" s="29" t="s">
        <v>113</v>
      </c>
      <c r="B125" s="15" t="s">
        <v>2</v>
      </c>
      <c r="C125" s="16"/>
      <c r="D125" s="13">
        <v>567</v>
      </c>
      <c r="E125" s="13">
        <v>133</v>
      </c>
      <c r="F125" s="14">
        <f t="shared" si="10"/>
        <v>700</v>
      </c>
      <c r="G125" s="15"/>
      <c r="H125" s="16"/>
      <c r="I125" s="48"/>
      <c r="J125" s="48"/>
      <c r="K125" s="17"/>
      <c r="L125" s="30" t="s">
        <v>13</v>
      </c>
      <c r="M125" s="27">
        <f t="shared" si="11"/>
        <v>0.81</v>
      </c>
    </row>
    <row r="126" spans="1:13" x14ac:dyDescent="0.2">
      <c r="A126" s="29" t="s">
        <v>114</v>
      </c>
      <c r="B126" s="15" t="s">
        <v>2</v>
      </c>
      <c r="C126" s="16"/>
      <c r="D126" s="13">
        <v>794</v>
      </c>
      <c r="E126" s="13">
        <v>136</v>
      </c>
      <c r="F126" s="14">
        <f t="shared" si="10"/>
        <v>930</v>
      </c>
      <c r="G126" s="15"/>
      <c r="H126" s="16"/>
      <c r="I126" s="16"/>
      <c r="J126" s="16"/>
      <c r="K126" s="17"/>
      <c r="L126" s="30" t="s">
        <v>13</v>
      </c>
      <c r="M126" s="27">
        <f t="shared" si="11"/>
        <v>0.85376344086021505</v>
      </c>
    </row>
    <row r="127" spans="1:13" x14ac:dyDescent="0.2">
      <c r="A127" s="29" t="s">
        <v>115</v>
      </c>
      <c r="B127" s="15" t="s">
        <v>2</v>
      </c>
      <c r="C127" s="16"/>
      <c r="D127" s="13">
        <v>352</v>
      </c>
      <c r="E127" s="13">
        <v>135</v>
      </c>
      <c r="F127" s="14">
        <f t="shared" si="10"/>
        <v>487</v>
      </c>
      <c r="G127" s="15"/>
      <c r="H127" s="16"/>
      <c r="I127" s="16"/>
      <c r="J127" s="16"/>
      <c r="K127" s="17"/>
      <c r="L127" s="30" t="s">
        <v>13</v>
      </c>
      <c r="M127" s="27">
        <f t="shared" si="11"/>
        <v>0.7227926078028748</v>
      </c>
    </row>
    <row r="128" spans="1:13" x14ac:dyDescent="0.2">
      <c r="A128" s="29" t="s">
        <v>116</v>
      </c>
      <c r="B128" s="15" t="s">
        <v>2</v>
      </c>
      <c r="C128" s="16"/>
      <c r="D128" s="13">
        <v>1179</v>
      </c>
      <c r="E128" s="13">
        <v>522</v>
      </c>
      <c r="F128" s="14">
        <f t="shared" si="10"/>
        <v>1701</v>
      </c>
      <c r="G128" s="15" t="s">
        <v>2</v>
      </c>
      <c r="H128" s="16"/>
      <c r="I128" s="48">
        <v>1227</v>
      </c>
      <c r="J128" s="48">
        <v>476</v>
      </c>
      <c r="K128" s="17">
        <f>+J128+I128</f>
        <v>1703</v>
      </c>
      <c r="L128" s="30" t="s">
        <v>13</v>
      </c>
      <c r="M128" s="27">
        <f t="shared" si="11"/>
        <v>0.69312169312169314</v>
      </c>
    </row>
    <row r="129" spans="1:13" x14ac:dyDescent="0.2">
      <c r="A129" s="29" t="s">
        <v>117</v>
      </c>
      <c r="B129" s="15" t="s">
        <v>2</v>
      </c>
      <c r="C129" s="16"/>
      <c r="D129" s="13">
        <v>340</v>
      </c>
      <c r="E129" s="13">
        <v>127</v>
      </c>
      <c r="F129" s="14">
        <f t="shared" si="10"/>
        <v>467</v>
      </c>
      <c r="G129" s="15"/>
      <c r="H129" s="16"/>
      <c r="I129" s="16"/>
      <c r="J129" s="16"/>
      <c r="K129" s="17"/>
      <c r="L129" s="30" t="s">
        <v>13</v>
      </c>
      <c r="M129" s="27">
        <f t="shared" si="11"/>
        <v>0.72805139186295498</v>
      </c>
    </row>
    <row r="130" spans="1:13" x14ac:dyDescent="0.2">
      <c r="A130" s="29" t="s">
        <v>118</v>
      </c>
      <c r="B130" s="15" t="s">
        <v>2</v>
      </c>
      <c r="C130" s="16"/>
      <c r="D130" s="13">
        <v>535</v>
      </c>
      <c r="E130" s="13">
        <v>236</v>
      </c>
      <c r="F130" s="14">
        <f t="shared" si="10"/>
        <v>771</v>
      </c>
      <c r="G130" s="15" t="s">
        <v>2</v>
      </c>
      <c r="H130" s="16"/>
      <c r="I130" s="48">
        <v>420</v>
      </c>
      <c r="J130" s="48">
        <v>353</v>
      </c>
      <c r="K130" s="17">
        <f>+J130+I130</f>
        <v>773</v>
      </c>
      <c r="L130" s="30" t="s">
        <v>13</v>
      </c>
      <c r="M130" s="27">
        <f t="shared" si="11"/>
        <v>0.69390402075226976</v>
      </c>
    </row>
    <row r="131" spans="1:13" x14ac:dyDescent="0.2">
      <c r="A131" s="29" t="s">
        <v>119</v>
      </c>
      <c r="B131" s="15" t="s">
        <v>2</v>
      </c>
      <c r="C131" s="16"/>
      <c r="D131" s="13">
        <v>964</v>
      </c>
      <c r="E131" s="13">
        <v>204</v>
      </c>
      <c r="F131" s="14">
        <f t="shared" si="10"/>
        <v>1168</v>
      </c>
      <c r="G131" s="15"/>
      <c r="H131" s="16"/>
      <c r="I131" s="48"/>
      <c r="J131" s="16"/>
      <c r="K131" s="17"/>
      <c r="L131" s="30" t="s">
        <v>96</v>
      </c>
      <c r="M131" s="27">
        <f t="shared" si="11"/>
        <v>0.82534246575342463</v>
      </c>
    </row>
    <row r="132" spans="1:13" x14ac:dyDescent="0.2">
      <c r="A132" s="29" t="s">
        <v>120</v>
      </c>
      <c r="B132" s="15" t="s">
        <v>2</v>
      </c>
      <c r="C132" s="16"/>
      <c r="D132" s="13">
        <v>538</v>
      </c>
      <c r="E132" s="13">
        <v>131</v>
      </c>
      <c r="F132" s="14">
        <f t="shared" si="10"/>
        <v>669</v>
      </c>
      <c r="G132" s="15" t="s">
        <v>2</v>
      </c>
      <c r="H132" s="16"/>
      <c r="I132" s="16">
        <v>547</v>
      </c>
      <c r="J132" s="16">
        <v>113</v>
      </c>
      <c r="K132" s="17">
        <f>+J132+I132</f>
        <v>660</v>
      </c>
      <c r="L132" s="30" t="s">
        <v>13</v>
      </c>
      <c r="M132" s="27">
        <f t="shared" si="11"/>
        <v>0.80418535127055302</v>
      </c>
    </row>
    <row r="133" spans="1:13" x14ac:dyDescent="0.2">
      <c r="A133" s="29" t="s">
        <v>121</v>
      </c>
      <c r="B133" s="15" t="s">
        <v>2</v>
      </c>
      <c r="C133" s="16"/>
      <c r="D133" s="13">
        <v>534</v>
      </c>
      <c r="E133" s="13">
        <v>219</v>
      </c>
      <c r="F133" s="14">
        <f t="shared" si="10"/>
        <v>753</v>
      </c>
      <c r="G133" s="15" t="s">
        <v>33</v>
      </c>
      <c r="H133" s="16"/>
      <c r="I133" s="16" t="s">
        <v>763</v>
      </c>
      <c r="J133" s="16" t="s">
        <v>764</v>
      </c>
      <c r="K133" s="17" t="s">
        <v>765</v>
      </c>
      <c r="L133" s="30" t="s">
        <v>13</v>
      </c>
      <c r="M133" s="27">
        <f t="shared" si="11"/>
        <v>0.70916334661354585</v>
      </c>
    </row>
    <row r="134" spans="1:13" x14ac:dyDescent="0.2">
      <c r="A134" s="29" t="s">
        <v>122</v>
      </c>
      <c r="B134" s="15" t="s">
        <v>2</v>
      </c>
      <c r="C134" s="16"/>
      <c r="D134" s="13">
        <v>594</v>
      </c>
      <c r="E134" s="13">
        <v>293</v>
      </c>
      <c r="F134" s="14">
        <f t="shared" si="10"/>
        <v>887</v>
      </c>
      <c r="G134" s="15"/>
      <c r="H134" s="16"/>
      <c r="I134" s="16"/>
      <c r="J134" s="16"/>
      <c r="K134" s="17"/>
      <c r="L134" s="30" t="s">
        <v>13</v>
      </c>
      <c r="M134" s="27">
        <f t="shared" si="11"/>
        <v>0.66967305524239007</v>
      </c>
    </row>
    <row r="135" spans="1:13" x14ac:dyDescent="0.2">
      <c r="A135" s="29" t="s">
        <v>123</v>
      </c>
      <c r="B135" s="15" t="s">
        <v>2</v>
      </c>
      <c r="C135" s="16"/>
      <c r="D135" s="13">
        <v>796</v>
      </c>
      <c r="E135" s="13">
        <v>272</v>
      </c>
      <c r="F135" s="14">
        <f t="shared" si="10"/>
        <v>1068</v>
      </c>
      <c r="G135" s="15" t="s">
        <v>2</v>
      </c>
      <c r="H135" s="16"/>
      <c r="I135" s="16">
        <v>752</v>
      </c>
      <c r="J135" s="16">
        <v>337</v>
      </c>
      <c r="K135" s="17">
        <f>+J135+I135</f>
        <v>1089</v>
      </c>
      <c r="L135" s="30" t="s">
        <v>13</v>
      </c>
      <c r="M135" s="27">
        <f t="shared" si="11"/>
        <v>0.74531835205992514</v>
      </c>
    </row>
    <row r="136" spans="1:13" x14ac:dyDescent="0.2">
      <c r="A136" s="29"/>
      <c r="B136" s="15"/>
      <c r="C136" s="16"/>
      <c r="D136" s="13"/>
      <c r="E136" s="13"/>
      <c r="F136" s="14"/>
      <c r="G136" s="15"/>
      <c r="H136" s="16"/>
      <c r="I136" s="16"/>
      <c r="J136" s="16"/>
      <c r="K136" s="17"/>
      <c r="L136" s="15"/>
      <c r="M136" s="27" t="s">
        <v>28</v>
      </c>
    </row>
    <row r="137" spans="1:13" x14ac:dyDescent="0.2">
      <c r="A137" s="19" t="s">
        <v>6</v>
      </c>
      <c r="B137" s="32">
        <f>COUNTIF(B120:B135,"=P")</f>
        <v>16</v>
      </c>
      <c r="C137" s="19">
        <f>COUNTIF(C120:C135,"=D")</f>
        <v>0</v>
      </c>
      <c r="D137" s="36"/>
      <c r="E137" s="36"/>
      <c r="F137" s="37"/>
      <c r="G137" s="15"/>
      <c r="H137" s="16"/>
      <c r="I137" s="16"/>
      <c r="J137" s="16"/>
      <c r="K137" s="17"/>
      <c r="L137" s="15"/>
      <c r="M137" s="27" t="s">
        <v>28</v>
      </c>
    </row>
    <row r="138" spans="1:13" x14ac:dyDescent="0.2">
      <c r="A138" s="29"/>
      <c r="B138" s="15"/>
      <c r="C138" s="16"/>
      <c r="D138" s="13"/>
      <c r="E138" s="13"/>
      <c r="F138" s="14"/>
      <c r="G138" s="15"/>
      <c r="H138" s="16"/>
      <c r="I138" s="16"/>
      <c r="J138" s="16"/>
      <c r="K138" s="17"/>
      <c r="L138" s="15"/>
      <c r="M138" s="27" t="s">
        <v>28</v>
      </c>
    </row>
    <row r="139" spans="1:13" x14ac:dyDescent="0.2">
      <c r="A139" s="89" t="s">
        <v>124</v>
      </c>
      <c r="B139" s="66"/>
      <c r="C139" s="63"/>
      <c r="D139" s="64"/>
      <c r="E139" s="64"/>
      <c r="F139" s="53"/>
      <c r="G139" s="66"/>
      <c r="H139" s="63"/>
      <c r="I139" s="63"/>
      <c r="J139" s="63"/>
      <c r="K139" s="65"/>
      <c r="L139" s="66"/>
      <c r="M139" s="61" t="s">
        <v>28</v>
      </c>
    </row>
    <row r="140" spans="1:13" x14ac:dyDescent="0.2">
      <c r="A140" s="62"/>
      <c r="B140" s="66"/>
      <c r="C140" s="63"/>
      <c r="D140" s="64"/>
      <c r="E140" s="64"/>
      <c r="F140" s="53"/>
      <c r="G140" s="66"/>
      <c r="H140" s="63"/>
      <c r="I140" s="63"/>
      <c r="J140" s="63"/>
      <c r="K140" s="65"/>
      <c r="L140" s="66"/>
      <c r="M140" s="61" t="s">
        <v>28</v>
      </c>
    </row>
    <row r="141" spans="1:13" x14ac:dyDescent="0.2">
      <c r="A141" s="62" t="s">
        <v>125</v>
      </c>
      <c r="B141" s="59" t="s">
        <v>2</v>
      </c>
      <c r="C141" s="63"/>
      <c r="D141" s="64">
        <v>6136</v>
      </c>
      <c r="E141" s="64">
        <v>3408</v>
      </c>
      <c r="F141" s="53">
        <f t="shared" ref="F141:F153" si="12">SUM(D141:E141)</f>
        <v>9544</v>
      </c>
      <c r="G141" s="66" t="s">
        <v>2</v>
      </c>
      <c r="H141" s="63"/>
      <c r="I141" s="63">
        <v>5846</v>
      </c>
      <c r="J141" s="63">
        <v>3660</v>
      </c>
      <c r="K141" s="65">
        <f>+J141+I141</f>
        <v>9506</v>
      </c>
      <c r="L141" s="66" t="s">
        <v>13</v>
      </c>
      <c r="M141" s="61">
        <f t="shared" ref="M141:M153" si="13">D141/F141</f>
        <v>0.6429170159262364</v>
      </c>
    </row>
    <row r="142" spans="1:13" x14ac:dyDescent="0.2">
      <c r="A142" s="62" t="s">
        <v>126</v>
      </c>
      <c r="B142" s="59" t="s">
        <v>2</v>
      </c>
      <c r="C142" s="63"/>
      <c r="D142" s="64">
        <v>2573</v>
      </c>
      <c r="E142" s="64">
        <v>623</v>
      </c>
      <c r="F142" s="53">
        <f t="shared" si="12"/>
        <v>3196</v>
      </c>
      <c r="G142" s="66"/>
      <c r="H142" s="63"/>
      <c r="I142" s="63"/>
      <c r="J142" s="63"/>
      <c r="K142" s="65"/>
      <c r="L142" s="66" t="s">
        <v>13</v>
      </c>
      <c r="M142" s="61">
        <f t="shared" si="13"/>
        <v>0.8050688360450563</v>
      </c>
    </row>
    <row r="143" spans="1:13" x14ac:dyDescent="0.2">
      <c r="A143" s="62" t="s">
        <v>127</v>
      </c>
      <c r="B143" s="59" t="s">
        <v>2</v>
      </c>
      <c r="C143" s="63"/>
      <c r="D143" s="64">
        <v>522</v>
      </c>
      <c r="E143" s="64">
        <v>234</v>
      </c>
      <c r="F143" s="53">
        <f t="shared" si="12"/>
        <v>756</v>
      </c>
      <c r="G143" s="66"/>
      <c r="H143" s="63"/>
      <c r="I143" s="63"/>
      <c r="J143" s="63"/>
      <c r="K143" s="65"/>
      <c r="L143" s="59" t="s">
        <v>96</v>
      </c>
      <c r="M143" s="61">
        <f t="shared" si="13"/>
        <v>0.69047619047619047</v>
      </c>
    </row>
    <row r="144" spans="1:13" x14ac:dyDescent="0.2">
      <c r="A144" s="62" t="s">
        <v>128</v>
      </c>
      <c r="B144" s="59" t="s">
        <v>2</v>
      </c>
      <c r="C144" s="63"/>
      <c r="D144" s="64">
        <v>2677</v>
      </c>
      <c r="E144" s="64">
        <v>1424</v>
      </c>
      <c r="F144" s="53">
        <f t="shared" si="12"/>
        <v>4101</v>
      </c>
      <c r="G144" s="59" t="s">
        <v>2</v>
      </c>
      <c r="H144" s="63"/>
      <c r="I144" s="63">
        <v>2658</v>
      </c>
      <c r="J144" s="63">
        <v>1439</v>
      </c>
      <c r="K144" s="65">
        <f>+J144+I144</f>
        <v>4097</v>
      </c>
      <c r="L144" s="66" t="s">
        <v>13</v>
      </c>
      <c r="M144" s="61">
        <f t="shared" si="13"/>
        <v>0.65276761765423064</v>
      </c>
    </row>
    <row r="145" spans="1:13" x14ac:dyDescent="0.2">
      <c r="A145" s="62" t="s">
        <v>129</v>
      </c>
      <c r="B145" s="59" t="s">
        <v>2</v>
      </c>
      <c r="C145" s="63"/>
      <c r="D145" s="64">
        <v>957</v>
      </c>
      <c r="E145" s="64">
        <v>504</v>
      </c>
      <c r="F145" s="53">
        <f t="shared" si="12"/>
        <v>1461</v>
      </c>
      <c r="G145" s="66"/>
      <c r="H145" s="63"/>
      <c r="I145" s="63"/>
      <c r="J145" s="63"/>
      <c r="K145" s="65"/>
      <c r="L145" s="66" t="s">
        <v>13</v>
      </c>
      <c r="M145" s="61">
        <f t="shared" si="13"/>
        <v>0.65503080082135523</v>
      </c>
    </row>
    <row r="146" spans="1:13" x14ac:dyDescent="0.2">
      <c r="A146" s="62" t="s">
        <v>130</v>
      </c>
      <c r="B146" s="59" t="s">
        <v>2</v>
      </c>
      <c r="C146" s="63"/>
      <c r="D146" s="64">
        <v>947</v>
      </c>
      <c r="E146" s="64">
        <v>800</v>
      </c>
      <c r="F146" s="53">
        <f t="shared" si="12"/>
        <v>1747</v>
      </c>
      <c r="G146" s="66"/>
      <c r="H146" s="63"/>
      <c r="I146" s="63"/>
      <c r="J146" s="63"/>
      <c r="K146" s="65"/>
      <c r="L146" s="66" t="s">
        <v>13</v>
      </c>
      <c r="M146" s="61">
        <f t="shared" si="13"/>
        <v>0.54207212364052659</v>
      </c>
    </row>
    <row r="147" spans="1:13" x14ac:dyDescent="0.2">
      <c r="A147" s="62" t="s">
        <v>131</v>
      </c>
      <c r="B147" s="59" t="s">
        <v>2</v>
      </c>
      <c r="C147" s="63"/>
      <c r="D147" s="64">
        <v>1428</v>
      </c>
      <c r="E147" s="64">
        <v>643</v>
      </c>
      <c r="F147" s="53">
        <f t="shared" si="12"/>
        <v>2071</v>
      </c>
      <c r="G147" s="66"/>
      <c r="H147" s="63"/>
      <c r="I147" s="63"/>
      <c r="J147" s="63"/>
      <c r="K147" s="65"/>
      <c r="L147" s="66" t="s">
        <v>13</v>
      </c>
      <c r="M147" s="61">
        <f t="shared" si="13"/>
        <v>0.68952197006277161</v>
      </c>
    </row>
    <row r="148" spans="1:13" x14ac:dyDescent="0.2">
      <c r="A148" s="62" t="s">
        <v>132</v>
      </c>
      <c r="B148" s="59" t="s">
        <v>2</v>
      </c>
      <c r="C148" s="63"/>
      <c r="D148" s="64">
        <v>1554</v>
      </c>
      <c r="E148" s="64">
        <v>769</v>
      </c>
      <c r="F148" s="53">
        <f t="shared" si="12"/>
        <v>2323</v>
      </c>
      <c r="G148" s="66"/>
      <c r="H148" s="63"/>
      <c r="I148" s="63"/>
      <c r="J148" s="63"/>
      <c r="K148" s="65"/>
      <c r="L148" s="66" t="s">
        <v>13</v>
      </c>
      <c r="M148" s="61">
        <f t="shared" si="13"/>
        <v>0.66896254842875591</v>
      </c>
    </row>
    <row r="149" spans="1:13" x14ac:dyDescent="0.2">
      <c r="A149" s="62" t="s">
        <v>133</v>
      </c>
      <c r="B149" s="59" t="s">
        <v>2</v>
      </c>
      <c r="C149" s="63"/>
      <c r="D149" s="64">
        <v>2538</v>
      </c>
      <c r="E149" s="64">
        <v>950</v>
      </c>
      <c r="F149" s="53">
        <f t="shared" si="12"/>
        <v>3488</v>
      </c>
      <c r="G149" s="66"/>
      <c r="H149" s="63"/>
      <c r="I149" s="63"/>
      <c r="J149" s="63"/>
      <c r="K149" s="65"/>
      <c r="L149" s="66" t="s">
        <v>13</v>
      </c>
      <c r="M149" s="61">
        <f t="shared" si="13"/>
        <v>0.72763761467889909</v>
      </c>
    </row>
    <row r="150" spans="1:13" x14ac:dyDescent="0.2">
      <c r="A150" s="62" t="s">
        <v>134</v>
      </c>
      <c r="B150" s="59" t="s">
        <v>2</v>
      </c>
      <c r="C150" s="63"/>
      <c r="D150" s="64">
        <v>1666</v>
      </c>
      <c r="E150" s="64">
        <v>887</v>
      </c>
      <c r="F150" s="53">
        <f t="shared" si="12"/>
        <v>2553</v>
      </c>
      <c r="G150" s="66"/>
      <c r="H150" s="63"/>
      <c r="I150" s="63"/>
      <c r="J150" s="63"/>
      <c r="K150" s="65"/>
      <c r="L150" s="66" t="s">
        <v>13</v>
      </c>
      <c r="M150" s="61">
        <f t="shared" si="13"/>
        <v>0.65256560908734818</v>
      </c>
    </row>
    <row r="151" spans="1:13" x14ac:dyDescent="0.2">
      <c r="A151" s="62" t="s">
        <v>135</v>
      </c>
      <c r="B151" s="59" t="s">
        <v>2</v>
      </c>
      <c r="C151" s="63"/>
      <c r="D151" s="64">
        <v>1049</v>
      </c>
      <c r="E151" s="64">
        <v>332</v>
      </c>
      <c r="F151" s="53">
        <f t="shared" si="12"/>
        <v>1381</v>
      </c>
      <c r="G151" s="66"/>
      <c r="H151" s="63"/>
      <c r="I151" s="63"/>
      <c r="J151" s="63"/>
      <c r="K151" s="65"/>
      <c r="L151" s="66" t="s">
        <v>13</v>
      </c>
      <c r="M151" s="61">
        <f t="shared" si="13"/>
        <v>0.75959449674149171</v>
      </c>
    </row>
    <row r="152" spans="1:13" x14ac:dyDescent="0.2">
      <c r="A152" s="62" t="s">
        <v>136</v>
      </c>
      <c r="B152" s="59" t="s">
        <v>2</v>
      </c>
      <c r="C152" s="63"/>
      <c r="D152" s="64">
        <v>8151</v>
      </c>
      <c r="E152" s="64">
        <v>4710</v>
      </c>
      <c r="F152" s="53">
        <f t="shared" si="12"/>
        <v>12861</v>
      </c>
      <c r="G152" s="66"/>
      <c r="H152" s="63"/>
      <c r="I152" s="63"/>
      <c r="J152" s="63"/>
      <c r="K152" s="65"/>
      <c r="L152" s="66" t="s">
        <v>13</v>
      </c>
      <c r="M152" s="61">
        <f t="shared" si="13"/>
        <v>0.63377653370655473</v>
      </c>
    </row>
    <row r="153" spans="1:13" x14ac:dyDescent="0.2">
      <c r="A153" s="62" t="s">
        <v>137</v>
      </c>
      <c r="B153" s="59" t="s">
        <v>2</v>
      </c>
      <c r="C153" s="63"/>
      <c r="D153" s="64">
        <v>673</v>
      </c>
      <c r="E153" s="64">
        <v>275</v>
      </c>
      <c r="F153" s="53">
        <f t="shared" si="12"/>
        <v>948</v>
      </c>
      <c r="G153" s="66"/>
      <c r="H153" s="63"/>
      <c r="I153" s="63"/>
      <c r="J153" s="63"/>
      <c r="K153" s="65"/>
      <c r="L153" s="59" t="s">
        <v>13</v>
      </c>
      <c r="M153" s="61">
        <f t="shared" si="13"/>
        <v>0.70991561181434604</v>
      </c>
    </row>
    <row r="154" spans="1:13" x14ac:dyDescent="0.2">
      <c r="A154" s="62"/>
      <c r="B154" s="66"/>
      <c r="C154" s="63"/>
      <c r="D154" s="64"/>
      <c r="E154" s="64"/>
      <c r="F154" s="53"/>
      <c r="G154" s="66"/>
      <c r="H154" s="63"/>
      <c r="I154" s="63"/>
      <c r="J154" s="63"/>
      <c r="K154" s="65"/>
      <c r="L154" s="66"/>
      <c r="M154" s="61" t="s">
        <v>28</v>
      </c>
    </row>
    <row r="155" spans="1:13" x14ac:dyDescent="0.2">
      <c r="A155" s="90" t="s">
        <v>6</v>
      </c>
      <c r="B155" s="91">
        <f>COUNTIF(B141:B153,"=P")</f>
        <v>13</v>
      </c>
      <c r="C155" s="90">
        <f>COUNTIF(C141:C153,"=D")</f>
        <v>0</v>
      </c>
      <c r="D155" s="92"/>
      <c r="E155" s="92"/>
      <c r="F155" s="93"/>
      <c r="G155" s="66"/>
      <c r="H155" s="63"/>
      <c r="I155" s="63"/>
      <c r="J155" s="63"/>
      <c r="K155" s="65"/>
      <c r="L155" s="66"/>
      <c r="M155" s="61" t="s">
        <v>28</v>
      </c>
    </row>
    <row r="156" spans="1:13" x14ac:dyDescent="0.2">
      <c r="A156" s="29"/>
      <c r="B156" s="15"/>
      <c r="C156" s="16"/>
      <c r="D156" s="13"/>
      <c r="E156" s="13"/>
      <c r="F156" s="14"/>
      <c r="G156" s="15"/>
      <c r="H156" s="16"/>
      <c r="I156" s="16"/>
      <c r="J156" s="16"/>
      <c r="K156" s="17"/>
      <c r="L156" s="15"/>
      <c r="M156" s="27" t="s">
        <v>28</v>
      </c>
    </row>
    <row r="157" spans="1:13" x14ac:dyDescent="0.2">
      <c r="A157" s="28" t="s">
        <v>138</v>
      </c>
      <c r="B157" s="15"/>
      <c r="C157" s="16"/>
      <c r="D157" s="13"/>
      <c r="E157" s="13"/>
      <c r="F157" s="14"/>
      <c r="G157" s="15"/>
      <c r="H157" s="16"/>
      <c r="I157" s="16"/>
      <c r="J157" s="16"/>
      <c r="K157" s="17"/>
      <c r="L157" s="15"/>
      <c r="M157" s="27" t="s">
        <v>28</v>
      </c>
    </row>
    <row r="158" spans="1:13" x14ac:dyDescent="0.2">
      <c r="A158" s="29"/>
      <c r="B158" s="15"/>
      <c r="C158" s="16"/>
      <c r="D158" s="13"/>
      <c r="E158" s="13"/>
      <c r="F158" s="14"/>
      <c r="G158" s="15"/>
      <c r="H158" s="16"/>
      <c r="I158" s="16"/>
      <c r="J158" s="16"/>
      <c r="K158" s="17"/>
      <c r="L158" s="15"/>
      <c r="M158" s="27" t="s">
        <v>28</v>
      </c>
    </row>
    <row r="159" spans="1:13" x14ac:dyDescent="0.2">
      <c r="A159" s="29" t="s">
        <v>139</v>
      </c>
      <c r="B159" s="30" t="s">
        <v>2</v>
      </c>
      <c r="C159" s="16"/>
      <c r="D159" s="13">
        <v>1024</v>
      </c>
      <c r="E159" s="13">
        <v>449</v>
      </c>
      <c r="F159" s="14">
        <f t="shared" ref="F159:F177" si="14">SUM(D159:E159)</f>
        <v>1473</v>
      </c>
      <c r="G159" s="30" t="s">
        <v>2</v>
      </c>
      <c r="H159" s="16"/>
      <c r="I159" s="16">
        <v>1001</v>
      </c>
      <c r="J159" s="16">
        <v>459</v>
      </c>
      <c r="K159" s="17">
        <f>+J159+I159</f>
        <v>1460</v>
      </c>
      <c r="L159" s="30" t="s">
        <v>13</v>
      </c>
      <c r="M159" s="27">
        <f t="shared" ref="M159:M177" si="15">D159/F159</f>
        <v>0.69517990495587234</v>
      </c>
    </row>
    <row r="160" spans="1:13" x14ac:dyDescent="0.2">
      <c r="A160" s="29" t="s">
        <v>140</v>
      </c>
      <c r="B160" s="30" t="s">
        <v>2</v>
      </c>
      <c r="C160" s="16"/>
      <c r="D160" s="13">
        <v>1350</v>
      </c>
      <c r="E160" s="13">
        <v>975</v>
      </c>
      <c r="F160" s="14">
        <f t="shared" si="14"/>
        <v>2325</v>
      </c>
      <c r="G160" s="30" t="s">
        <v>62</v>
      </c>
      <c r="H160" s="16"/>
      <c r="I160" s="40" t="s">
        <v>766</v>
      </c>
      <c r="J160" s="40" t="s">
        <v>767</v>
      </c>
      <c r="K160" s="41" t="s">
        <v>768</v>
      </c>
      <c r="L160" s="30" t="s">
        <v>13</v>
      </c>
      <c r="M160" s="27">
        <f t="shared" si="15"/>
        <v>0.58064516129032262</v>
      </c>
    </row>
    <row r="161" spans="1:13" x14ac:dyDescent="0.2">
      <c r="A161" s="62" t="s">
        <v>141</v>
      </c>
      <c r="B161" s="59" t="s">
        <v>2</v>
      </c>
      <c r="C161" s="63"/>
      <c r="D161" s="64">
        <v>3193</v>
      </c>
      <c r="E161" s="64">
        <v>874</v>
      </c>
      <c r="F161" s="53">
        <f t="shared" si="14"/>
        <v>4067</v>
      </c>
      <c r="G161" s="66"/>
      <c r="H161" s="63"/>
      <c r="I161" s="63"/>
      <c r="J161" s="63"/>
      <c r="K161" s="65"/>
      <c r="L161" s="59" t="s">
        <v>13</v>
      </c>
      <c r="M161" s="61">
        <f t="shared" si="15"/>
        <v>0.78509958200147534</v>
      </c>
    </row>
    <row r="162" spans="1:13" s="46" customFormat="1" x14ac:dyDescent="0.2">
      <c r="A162" s="76" t="s">
        <v>142</v>
      </c>
      <c r="B162" s="77"/>
      <c r="C162" s="78" t="s">
        <v>3</v>
      </c>
      <c r="D162" s="79">
        <v>1056</v>
      </c>
      <c r="E162" s="79">
        <v>1105</v>
      </c>
      <c r="F162" s="80">
        <f t="shared" si="14"/>
        <v>2161</v>
      </c>
      <c r="G162" s="77"/>
      <c r="H162" s="78"/>
      <c r="I162" s="78"/>
      <c r="J162" s="78"/>
      <c r="K162" s="81"/>
      <c r="L162" s="77" t="s">
        <v>13</v>
      </c>
      <c r="M162" s="82">
        <f t="shared" si="15"/>
        <v>0.4886626561776955</v>
      </c>
    </row>
    <row r="163" spans="1:13" x14ac:dyDescent="0.2">
      <c r="A163" s="29" t="s">
        <v>143</v>
      </c>
      <c r="B163" s="30" t="s">
        <v>2</v>
      </c>
      <c r="C163" s="16"/>
      <c r="D163" s="13">
        <v>1248</v>
      </c>
      <c r="E163" s="13">
        <v>953</v>
      </c>
      <c r="F163" s="14">
        <f t="shared" si="14"/>
        <v>2201</v>
      </c>
      <c r="G163" s="15"/>
      <c r="H163" s="16"/>
      <c r="I163" s="16"/>
      <c r="J163" s="16"/>
      <c r="K163" s="17"/>
      <c r="L163" s="30" t="s">
        <v>13</v>
      </c>
      <c r="M163" s="27">
        <f t="shared" si="15"/>
        <v>0.56701499318491599</v>
      </c>
    </row>
    <row r="164" spans="1:13" x14ac:dyDescent="0.2">
      <c r="A164" s="29" t="s">
        <v>144</v>
      </c>
      <c r="B164" s="30" t="s">
        <v>2</v>
      </c>
      <c r="C164" s="16"/>
      <c r="D164" s="13">
        <v>1065</v>
      </c>
      <c r="E164" s="13">
        <v>595</v>
      </c>
      <c r="F164" s="14">
        <f t="shared" si="14"/>
        <v>1660</v>
      </c>
      <c r="G164" s="15"/>
      <c r="H164" s="16"/>
      <c r="I164" s="16"/>
      <c r="J164" s="16"/>
      <c r="K164" s="17"/>
      <c r="L164" s="30" t="s">
        <v>13</v>
      </c>
      <c r="M164" s="27">
        <f t="shared" si="15"/>
        <v>0.64156626506024095</v>
      </c>
    </row>
    <row r="165" spans="1:13" s="52" customFormat="1" x14ac:dyDescent="0.2">
      <c r="A165" s="58" t="s">
        <v>145</v>
      </c>
      <c r="B165" s="59" t="s">
        <v>2</v>
      </c>
      <c r="C165" s="45"/>
      <c r="D165" s="60">
        <v>4810</v>
      </c>
      <c r="E165" s="60">
        <v>2467</v>
      </c>
      <c r="F165" s="53">
        <f t="shared" si="14"/>
        <v>7277</v>
      </c>
      <c r="G165" s="59" t="s">
        <v>2</v>
      </c>
      <c r="H165" s="45"/>
      <c r="I165" s="45">
        <v>4743</v>
      </c>
      <c r="J165" s="45">
        <v>2518</v>
      </c>
      <c r="K165" s="42">
        <f>+J165+I165</f>
        <v>7261</v>
      </c>
      <c r="L165" s="59" t="s">
        <v>13</v>
      </c>
      <c r="M165" s="61">
        <f t="shared" si="15"/>
        <v>0.66098667033118041</v>
      </c>
    </row>
    <row r="166" spans="1:13" x14ac:dyDescent="0.2">
      <c r="A166" s="62" t="s">
        <v>146</v>
      </c>
      <c r="B166" s="59" t="s">
        <v>2</v>
      </c>
      <c r="C166" s="63"/>
      <c r="D166" s="64">
        <v>886</v>
      </c>
      <c r="E166" s="64">
        <v>400</v>
      </c>
      <c r="F166" s="53">
        <f t="shared" si="14"/>
        <v>1286</v>
      </c>
      <c r="G166" s="59"/>
      <c r="H166" s="63"/>
      <c r="I166" s="63"/>
      <c r="J166" s="63"/>
      <c r="K166" s="65"/>
      <c r="L166" s="59" t="s">
        <v>13</v>
      </c>
      <c r="M166" s="61">
        <f t="shared" si="15"/>
        <v>0.68895800933125972</v>
      </c>
    </row>
    <row r="167" spans="1:13" x14ac:dyDescent="0.2">
      <c r="A167" s="62" t="s">
        <v>147</v>
      </c>
      <c r="B167" s="59" t="s">
        <v>2</v>
      </c>
      <c r="C167" s="63"/>
      <c r="D167" s="64">
        <v>1264</v>
      </c>
      <c r="E167" s="64">
        <v>997</v>
      </c>
      <c r="F167" s="53">
        <f t="shared" si="14"/>
        <v>2261</v>
      </c>
      <c r="G167" s="59" t="s">
        <v>2</v>
      </c>
      <c r="H167" s="63"/>
      <c r="I167" s="63">
        <v>1578</v>
      </c>
      <c r="J167" s="63">
        <v>675</v>
      </c>
      <c r="K167" s="65">
        <f>+J167+I167</f>
        <v>2253</v>
      </c>
      <c r="L167" s="59" t="s">
        <v>13</v>
      </c>
      <c r="M167" s="61">
        <f t="shared" si="15"/>
        <v>0.55904467049977891</v>
      </c>
    </row>
    <row r="168" spans="1:13" x14ac:dyDescent="0.2">
      <c r="A168" s="62" t="s">
        <v>148</v>
      </c>
      <c r="B168" s="59" t="s">
        <v>2</v>
      </c>
      <c r="C168" s="63"/>
      <c r="D168" s="64">
        <v>4717</v>
      </c>
      <c r="E168" s="64">
        <v>2373</v>
      </c>
      <c r="F168" s="53">
        <f t="shared" si="14"/>
        <v>7090</v>
      </c>
      <c r="G168" s="59" t="s">
        <v>2</v>
      </c>
      <c r="H168" s="63"/>
      <c r="I168" s="63">
        <v>4290</v>
      </c>
      <c r="J168" s="63">
        <v>2778</v>
      </c>
      <c r="K168" s="65">
        <f>+J168+I168</f>
        <v>7068</v>
      </c>
      <c r="L168" s="59" t="s">
        <v>13</v>
      </c>
      <c r="M168" s="61">
        <f t="shared" si="15"/>
        <v>0.66530324400564178</v>
      </c>
    </row>
    <row r="169" spans="1:13" x14ac:dyDescent="0.2">
      <c r="A169" s="62" t="s">
        <v>149</v>
      </c>
      <c r="B169" s="59" t="s">
        <v>2</v>
      </c>
      <c r="C169" s="63"/>
      <c r="D169" s="64">
        <v>2932</v>
      </c>
      <c r="E169" s="64">
        <v>2028</v>
      </c>
      <c r="F169" s="53">
        <f t="shared" si="14"/>
        <v>4960</v>
      </c>
      <c r="G169" s="59" t="s">
        <v>2</v>
      </c>
      <c r="H169" s="63"/>
      <c r="I169" s="63">
        <v>2935</v>
      </c>
      <c r="J169" s="63">
        <v>1983</v>
      </c>
      <c r="K169" s="65">
        <f>+J169+I169</f>
        <v>4918</v>
      </c>
      <c r="L169" s="59" t="s">
        <v>13</v>
      </c>
      <c r="M169" s="61">
        <f t="shared" si="15"/>
        <v>0.59112903225806457</v>
      </c>
    </row>
    <row r="170" spans="1:13" x14ac:dyDescent="0.2">
      <c r="A170" s="62" t="s">
        <v>150</v>
      </c>
      <c r="B170" s="59" t="s">
        <v>2</v>
      </c>
      <c r="C170" s="63"/>
      <c r="D170" s="64">
        <v>2792</v>
      </c>
      <c r="E170" s="64">
        <v>1668</v>
      </c>
      <c r="F170" s="53">
        <f t="shared" si="14"/>
        <v>4460</v>
      </c>
      <c r="G170" s="66"/>
      <c r="H170" s="63"/>
      <c r="I170" s="63"/>
      <c r="J170" s="63"/>
      <c r="K170" s="65"/>
      <c r="L170" s="59" t="s">
        <v>13</v>
      </c>
      <c r="M170" s="61">
        <f t="shared" si="15"/>
        <v>0.62600896860986543</v>
      </c>
    </row>
    <row r="171" spans="1:13" x14ac:dyDescent="0.2">
      <c r="A171" s="62" t="s">
        <v>151</v>
      </c>
      <c r="B171" s="59" t="s">
        <v>2</v>
      </c>
      <c r="C171" s="63"/>
      <c r="D171" s="64">
        <v>7164</v>
      </c>
      <c r="E171" s="64">
        <v>2664</v>
      </c>
      <c r="F171" s="53">
        <f t="shared" si="14"/>
        <v>9828</v>
      </c>
      <c r="G171" s="59" t="s">
        <v>33</v>
      </c>
      <c r="H171" s="63"/>
      <c r="I171" s="63" t="s">
        <v>886</v>
      </c>
      <c r="J171" s="63" t="s">
        <v>887</v>
      </c>
      <c r="K171" s="65" t="s">
        <v>888</v>
      </c>
      <c r="L171" s="59" t="s">
        <v>13</v>
      </c>
      <c r="M171" s="61">
        <f t="shared" si="15"/>
        <v>0.7289377289377289</v>
      </c>
    </row>
    <row r="172" spans="1:13" x14ac:dyDescent="0.2">
      <c r="A172" s="62" t="s">
        <v>152</v>
      </c>
      <c r="B172" s="59" t="s">
        <v>2</v>
      </c>
      <c r="C172" s="63"/>
      <c r="D172" s="64">
        <v>1534</v>
      </c>
      <c r="E172" s="64">
        <v>1143</v>
      </c>
      <c r="F172" s="53">
        <f t="shared" si="14"/>
        <v>2677</v>
      </c>
      <c r="G172" s="66"/>
      <c r="H172" s="63"/>
      <c r="I172" s="63"/>
      <c r="J172" s="63"/>
      <c r="K172" s="65"/>
      <c r="L172" s="59" t="s">
        <v>13</v>
      </c>
      <c r="M172" s="61">
        <f t="shared" si="15"/>
        <v>0.57302951064624574</v>
      </c>
    </row>
    <row r="173" spans="1:13" x14ac:dyDescent="0.2">
      <c r="A173" s="62" t="s">
        <v>153</v>
      </c>
      <c r="B173" s="59" t="s">
        <v>2</v>
      </c>
      <c r="C173" s="63"/>
      <c r="D173" s="64">
        <v>6169</v>
      </c>
      <c r="E173" s="64">
        <v>3272</v>
      </c>
      <c r="F173" s="53">
        <f t="shared" si="14"/>
        <v>9441</v>
      </c>
      <c r="G173" s="59" t="s">
        <v>2</v>
      </c>
      <c r="H173" s="63"/>
      <c r="I173" s="63">
        <v>6974</v>
      </c>
      <c r="J173" s="63">
        <v>2476</v>
      </c>
      <c r="K173" s="65">
        <f>+J173+I173</f>
        <v>9450</v>
      </c>
      <c r="L173" s="59" t="s">
        <v>13</v>
      </c>
      <c r="M173" s="61">
        <f t="shared" si="15"/>
        <v>0.65342654379832643</v>
      </c>
    </row>
    <row r="174" spans="1:13" x14ac:dyDescent="0.2">
      <c r="A174" s="62" t="s">
        <v>154</v>
      </c>
      <c r="B174" s="59" t="s">
        <v>2</v>
      </c>
      <c r="C174" s="63"/>
      <c r="D174" s="64">
        <v>2846</v>
      </c>
      <c r="E174" s="64">
        <v>971</v>
      </c>
      <c r="F174" s="53">
        <f t="shared" si="14"/>
        <v>3817</v>
      </c>
      <c r="G174" s="59" t="s">
        <v>2</v>
      </c>
      <c r="H174" s="63"/>
      <c r="I174" s="63">
        <v>3270</v>
      </c>
      <c r="J174" s="63">
        <v>546</v>
      </c>
      <c r="K174" s="65">
        <f>+J174+I174</f>
        <v>3816</v>
      </c>
      <c r="L174" s="59" t="s">
        <v>13</v>
      </c>
      <c r="M174" s="61">
        <f t="shared" si="15"/>
        <v>0.74561173696620386</v>
      </c>
    </row>
    <row r="175" spans="1:13" x14ac:dyDescent="0.2">
      <c r="A175" s="62" t="s">
        <v>155</v>
      </c>
      <c r="B175" s="59" t="s">
        <v>2</v>
      </c>
      <c r="C175" s="63"/>
      <c r="D175" s="64">
        <v>1287</v>
      </c>
      <c r="E175" s="64">
        <v>832</v>
      </c>
      <c r="F175" s="53">
        <f t="shared" si="14"/>
        <v>2119</v>
      </c>
      <c r="G175" s="59"/>
      <c r="H175" s="63"/>
      <c r="I175" s="63"/>
      <c r="J175" s="63"/>
      <c r="K175" s="65"/>
      <c r="L175" s="59" t="s">
        <v>13</v>
      </c>
      <c r="M175" s="61">
        <f t="shared" si="15"/>
        <v>0.6073619631901841</v>
      </c>
    </row>
    <row r="176" spans="1:13" x14ac:dyDescent="0.2">
      <c r="A176" s="62" t="s">
        <v>156</v>
      </c>
      <c r="B176" s="59" t="s">
        <v>2</v>
      </c>
      <c r="C176" s="63"/>
      <c r="D176" s="64">
        <v>5036</v>
      </c>
      <c r="E176" s="64">
        <v>3792</v>
      </c>
      <c r="F176" s="53">
        <f t="shared" si="14"/>
        <v>8828</v>
      </c>
      <c r="G176" s="59" t="s">
        <v>33</v>
      </c>
      <c r="H176" s="63"/>
      <c r="I176" s="63" t="s">
        <v>913</v>
      </c>
      <c r="J176" s="63" t="s">
        <v>914</v>
      </c>
      <c r="K176" s="65" t="s">
        <v>915</v>
      </c>
      <c r="L176" s="59" t="s">
        <v>13</v>
      </c>
      <c r="M176" s="61">
        <f t="shared" si="15"/>
        <v>0.57045763479836886</v>
      </c>
    </row>
    <row r="177" spans="1:13" x14ac:dyDescent="0.2">
      <c r="A177" s="62" t="s">
        <v>157</v>
      </c>
      <c r="B177" s="59" t="s">
        <v>2</v>
      </c>
      <c r="C177" s="63"/>
      <c r="D177" s="64">
        <v>8729</v>
      </c>
      <c r="E177" s="64">
        <v>3020</v>
      </c>
      <c r="F177" s="53">
        <f t="shared" si="14"/>
        <v>11749</v>
      </c>
      <c r="G177" s="66" t="s">
        <v>2</v>
      </c>
      <c r="H177" s="63"/>
      <c r="I177" s="63">
        <v>7669</v>
      </c>
      <c r="J177" s="63">
        <v>3163</v>
      </c>
      <c r="K177" s="65">
        <f>+J177+I177</f>
        <v>10832</v>
      </c>
      <c r="L177" s="59" t="s">
        <v>13</v>
      </c>
      <c r="M177" s="61">
        <f t="shared" si="15"/>
        <v>0.74295684739126733</v>
      </c>
    </row>
    <row r="178" spans="1:13" x14ac:dyDescent="0.2">
      <c r="A178" s="29"/>
      <c r="B178" s="15"/>
      <c r="C178" s="16"/>
      <c r="D178" s="13"/>
      <c r="E178" s="13"/>
      <c r="F178" s="14"/>
      <c r="G178" s="15"/>
      <c r="H178" s="16"/>
      <c r="I178" s="16"/>
      <c r="J178" s="16"/>
      <c r="K178" s="17"/>
      <c r="L178" s="15"/>
      <c r="M178" s="27" t="s">
        <v>28</v>
      </c>
    </row>
    <row r="179" spans="1:13" x14ac:dyDescent="0.2">
      <c r="A179" s="19" t="s">
        <v>6</v>
      </c>
      <c r="B179" s="32">
        <f>COUNTIF(B159:B177,"=P")</f>
        <v>18</v>
      </c>
      <c r="C179" s="19">
        <f>COUNTIF(C159:C177,"=D")</f>
        <v>1</v>
      </c>
      <c r="D179" s="36"/>
      <c r="E179" s="36"/>
      <c r="F179" s="37"/>
      <c r="G179" s="15"/>
      <c r="H179" s="16"/>
      <c r="I179" s="16"/>
      <c r="J179" s="16"/>
      <c r="K179" s="17"/>
      <c r="L179" s="15"/>
      <c r="M179" s="27" t="s">
        <v>28</v>
      </c>
    </row>
    <row r="180" spans="1:13" x14ac:dyDescent="0.2">
      <c r="A180" s="29"/>
      <c r="B180" s="15"/>
      <c r="C180" s="16"/>
      <c r="D180" s="13"/>
      <c r="E180" s="13"/>
      <c r="F180" s="14"/>
      <c r="G180" s="15"/>
      <c r="H180" s="16"/>
      <c r="I180" s="16"/>
      <c r="J180" s="16"/>
      <c r="K180" s="17"/>
      <c r="L180" s="15"/>
      <c r="M180" s="27" t="s">
        <v>28</v>
      </c>
    </row>
    <row r="181" spans="1:13" x14ac:dyDescent="0.2">
      <c r="A181" s="28" t="s">
        <v>158</v>
      </c>
      <c r="B181" s="15"/>
      <c r="C181" s="16"/>
      <c r="D181" s="13"/>
      <c r="E181" s="13"/>
      <c r="F181" s="14"/>
      <c r="G181" s="15"/>
      <c r="H181" s="16"/>
      <c r="I181" s="16"/>
      <c r="J181" s="16"/>
      <c r="K181" s="17"/>
      <c r="L181" s="15"/>
      <c r="M181" s="27" t="s">
        <v>28</v>
      </c>
    </row>
    <row r="182" spans="1:13" x14ac:dyDescent="0.2">
      <c r="A182" s="29"/>
      <c r="B182" s="15"/>
      <c r="C182" s="16"/>
      <c r="D182" s="13"/>
      <c r="E182" s="13"/>
      <c r="F182" s="14"/>
      <c r="G182" s="15"/>
      <c r="H182" s="16"/>
      <c r="I182" s="16"/>
      <c r="J182" s="16"/>
      <c r="K182" s="17"/>
      <c r="L182" s="15"/>
      <c r="M182" s="27" t="s">
        <v>28</v>
      </c>
    </row>
    <row r="183" spans="1:13" x14ac:dyDescent="0.2">
      <c r="A183" s="29" t="s">
        <v>159</v>
      </c>
      <c r="B183" s="30" t="s">
        <v>2</v>
      </c>
      <c r="C183" s="16"/>
      <c r="D183" s="13">
        <v>597</v>
      </c>
      <c r="E183" s="13">
        <v>368</v>
      </c>
      <c r="F183" s="14">
        <f t="shared" ref="F183:F209" si="16">SUM(D183:E183)</f>
        <v>965</v>
      </c>
      <c r="G183" s="30"/>
      <c r="H183" s="16"/>
      <c r="I183" s="40"/>
      <c r="J183" s="40"/>
      <c r="K183" s="17"/>
      <c r="L183" s="30" t="s">
        <v>13</v>
      </c>
      <c r="M183" s="27">
        <f t="shared" ref="M183:M209" si="17">D183/F183</f>
        <v>0.6186528497409326</v>
      </c>
    </row>
    <row r="184" spans="1:13" x14ac:dyDescent="0.2">
      <c r="A184" s="29" t="s">
        <v>160</v>
      </c>
      <c r="B184" s="30" t="s">
        <v>2</v>
      </c>
      <c r="C184" s="16"/>
      <c r="D184" s="13">
        <v>511</v>
      </c>
      <c r="E184" s="13">
        <v>130</v>
      </c>
      <c r="F184" s="14">
        <f t="shared" si="16"/>
        <v>641</v>
      </c>
      <c r="G184" s="30"/>
      <c r="H184" s="16"/>
      <c r="I184" s="16"/>
      <c r="J184" s="16"/>
      <c r="K184" s="17"/>
      <c r="L184" s="30" t="s">
        <v>13</v>
      </c>
      <c r="M184" s="27">
        <f t="shared" si="17"/>
        <v>0.79719188767550697</v>
      </c>
    </row>
    <row r="185" spans="1:13" x14ac:dyDescent="0.2">
      <c r="A185" s="29" t="s">
        <v>161</v>
      </c>
      <c r="B185" s="30" t="s">
        <v>2</v>
      </c>
      <c r="C185" s="16"/>
      <c r="D185" s="13">
        <v>629</v>
      </c>
      <c r="E185" s="13">
        <v>402</v>
      </c>
      <c r="F185" s="14">
        <f t="shared" si="16"/>
        <v>1031</v>
      </c>
      <c r="G185" s="30"/>
      <c r="H185" s="16"/>
      <c r="I185" s="54"/>
      <c r="J185" s="51"/>
      <c r="K185" s="17"/>
      <c r="L185" s="30" t="s">
        <v>13</v>
      </c>
      <c r="M185" s="27">
        <f t="shared" si="17"/>
        <v>0.61008729388942773</v>
      </c>
    </row>
    <row r="186" spans="1:13" x14ac:dyDescent="0.2">
      <c r="A186" s="62" t="s">
        <v>162</v>
      </c>
      <c r="B186" s="59" t="s">
        <v>2</v>
      </c>
      <c r="C186" s="63"/>
      <c r="D186" s="64">
        <v>645</v>
      </c>
      <c r="E186" s="64">
        <v>191</v>
      </c>
      <c r="F186" s="53">
        <f t="shared" si="16"/>
        <v>836</v>
      </c>
      <c r="G186" s="66"/>
      <c r="H186" s="45"/>
      <c r="I186" s="63"/>
      <c r="J186" s="63"/>
      <c r="K186" s="65"/>
      <c r="L186" s="59" t="s">
        <v>13</v>
      </c>
      <c r="M186" s="61">
        <f t="shared" si="17"/>
        <v>0.77153110047846885</v>
      </c>
    </row>
    <row r="187" spans="1:13" s="52" customFormat="1" x14ac:dyDescent="0.2">
      <c r="A187" s="58" t="s">
        <v>163</v>
      </c>
      <c r="B187" s="59" t="s">
        <v>2</v>
      </c>
      <c r="C187" s="45"/>
      <c r="D187" s="60">
        <v>529</v>
      </c>
      <c r="E187" s="60">
        <v>408</v>
      </c>
      <c r="F187" s="83">
        <f t="shared" si="16"/>
        <v>937</v>
      </c>
      <c r="G187" s="59"/>
      <c r="H187" s="45" t="s">
        <v>3</v>
      </c>
      <c r="I187" s="45">
        <v>418</v>
      </c>
      <c r="J187" s="45">
        <v>522</v>
      </c>
      <c r="K187" s="42">
        <f>+J187+I187</f>
        <v>940</v>
      </c>
      <c r="L187" s="59" t="s">
        <v>13</v>
      </c>
      <c r="M187" s="84">
        <f t="shared" si="17"/>
        <v>0.56456776947705445</v>
      </c>
    </row>
    <row r="188" spans="1:13" x14ac:dyDescent="0.2">
      <c r="A188" s="62" t="s">
        <v>164</v>
      </c>
      <c r="B188" s="59" t="s">
        <v>2</v>
      </c>
      <c r="C188" s="63"/>
      <c r="D188" s="64">
        <v>1069</v>
      </c>
      <c r="E188" s="64">
        <v>279</v>
      </c>
      <c r="F188" s="53">
        <f t="shared" si="16"/>
        <v>1348</v>
      </c>
      <c r="G188" s="66" t="s">
        <v>2</v>
      </c>
      <c r="H188" s="63"/>
      <c r="I188" s="63">
        <v>1054</v>
      </c>
      <c r="J188" s="63">
        <v>304</v>
      </c>
      <c r="K188" s="65">
        <f>+J188+I188</f>
        <v>1358</v>
      </c>
      <c r="L188" s="59" t="s">
        <v>13</v>
      </c>
      <c r="M188" s="61">
        <f t="shared" si="17"/>
        <v>0.79302670623145399</v>
      </c>
    </row>
    <row r="189" spans="1:13" x14ac:dyDescent="0.2">
      <c r="A189" s="29" t="s">
        <v>165</v>
      </c>
      <c r="B189" s="30" t="s">
        <v>2</v>
      </c>
      <c r="C189" s="16"/>
      <c r="D189" s="13">
        <v>1963</v>
      </c>
      <c r="E189" s="13">
        <v>1055</v>
      </c>
      <c r="F189" s="14">
        <f t="shared" si="16"/>
        <v>3018</v>
      </c>
      <c r="G189" s="15"/>
      <c r="H189" s="16"/>
      <c r="I189" s="16"/>
      <c r="J189" s="16"/>
      <c r="K189" s="17"/>
      <c r="L189" s="30" t="s">
        <v>13</v>
      </c>
      <c r="M189" s="27">
        <f t="shared" si="17"/>
        <v>0.65043074884029162</v>
      </c>
    </row>
    <row r="190" spans="1:13" s="46" customFormat="1" x14ac:dyDescent="0.2">
      <c r="A190" s="76" t="s">
        <v>166</v>
      </c>
      <c r="B190" s="77"/>
      <c r="C190" s="78" t="s">
        <v>3</v>
      </c>
      <c r="D190" s="79">
        <v>1025</v>
      </c>
      <c r="E190" s="79">
        <v>1051</v>
      </c>
      <c r="F190" s="80">
        <f t="shared" si="16"/>
        <v>2076</v>
      </c>
      <c r="G190" s="77" t="s">
        <v>2</v>
      </c>
      <c r="H190" s="78"/>
      <c r="I190" s="78">
        <v>1287</v>
      </c>
      <c r="J190" s="78">
        <v>790</v>
      </c>
      <c r="K190" s="81">
        <f>+J190+I190</f>
        <v>2077</v>
      </c>
      <c r="L190" s="77" t="s">
        <v>13</v>
      </c>
      <c r="M190" s="82">
        <f t="shared" si="17"/>
        <v>0.49373795761078998</v>
      </c>
    </row>
    <row r="191" spans="1:13" x14ac:dyDescent="0.2">
      <c r="A191" s="29" t="s">
        <v>167</v>
      </c>
      <c r="B191" s="30" t="s">
        <v>2</v>
      </c>
      <c r="C191" s="16"/>
      <c r="D191" s="13">
        <v>1730</v>
      </c>
      <c r="E191" s="13">
        <v>1128</v>
      </c>
      <c r="F191" s="14">
        <f t="shared" si="16"/>
        <v>2858</v>
      </c>
      <c r="G191" s="30" t="s">
        <v>2</v>
      </c>
      <c r="H191" s="16"/>
      <c r="I191" s="48">
        <v>1680</v>
      </c>
      <c r="J191" s="48">
        <v>1169</v>
      </c>
      <c r="K191" s="17">
        <f>+J191+I191</f>
        <v>2849</v>
      </c>
      <c r="L191" s="30" t="s">
        <v>13</v>
      </c>
      <c r="M191" s="27">
        <f t="shared" si="17"/>
        <v>0.60531840447865637</v>
      </c>
    </row>
    <row r="192" spans="1:13" x14ac:dyDescent="0.2">
      <c r="A192" s="29" t="s">
        <v>168</v>
      </c>
      <c r="B192" s="30" t="s">
        <v>2</v>
      </c>
      <c r="C192" s="16"/>
      <c r="D192" s="13">
        <v>501</v>
      </c>
      <c r="E192" s="13">
        <v>184</v>
      </c>
      <c r="F192" s="14">
        <f t="shared" si="16"/>
        <v>685</v>
      </c>
      <c r="G192" s="30"/>
      <c r="H192" s="16"/>
      <c r="I192" s="40"/>
      <c r="J192" s="40"/>
      <c r="K192" s="41"/>
      <c r="L192" s="30" t="s">
        <v>13</v>
      </c>
      <c r="M192" s="27">
        <f t="shared" si="17"/>
        <v>0.73138686131386865</v>
      </c>
    </row>
    <row r="193" spans="1:13" x14ac:dyDescent="0.2">
      <c r="A193" s="29" t="s">
        <v>169</v>
      </c>
      <c r="B193" s="30" t="s">
        <v>2</v>
      </c>
      <c r="C193" s="16"/>
      <c r="D193" s="13">
        <v>365</v>
      </c>
      <c r="E193" s="13">
        <v>220</v>
      </c>
      <c r="F193" s="14">
        <f t="shared" si="16"/>
        <v>585</v>
      </c>
      <c r="G193" s="30"/>
      <c r="H193" s="16"/>
      <c r="I193" s="40"/>
      <c r="J193" s="40"/>
      <c r="K193" s="41"/>
      <c r="L193" s="30" t="s">
        <v>13</v>
      </c>
      <c r="M193" s="27">
        <f t="shared" si="17"/>
        <v>0.62393162393162394</v>
      </c>
    </row>
    <row r="194" spans="1:13" x14ac:dyDescent="0.2">
      <c r="A194" s="29" t="s">
        <v>170</v>
      </c>
      <c r="B194" s="30" t="s">
        <v>2</v>
      </c>
      <c r="C194" s="16"/>
      <c r="D194" s="13">
        <v>1332</v>
      </c>
      <c r="E194" s="13">
        <v>679</v>
      </c>
      <c r="F194" s="14">
        <f t="shared" si="16"/>
        <v>2011</v>
      </c>
      <c r="G194" s="30"/>
      <c r="H194" s="16"/>
      <c r="I194" s="16"/>
      <c r="J194" s="16"/>
      <c r="K194" s="17"/>
      <c r="L194" s="30" t="s">
        <v>13</v>
      </c>
      <c r="M194" s="27">
        <f t="shared" si="17"/>
        <v>0.66235703630034803</v>
      </c>
    </row>
    <row r="195" spans="1:13" x14ac:dyDescent="0.2">
      <c r="A195" s="62" t="s">
        <v>171</v>
      </c>
      <c r="B195" s="59" t="s">
        <v>2</v>
      </c>
      <c r="C195" s="45"/>
      <c r="D195" s="64">
        <v>430</v>
      </c>
      <c r="E195" s="64">
        <v>328</v>
      </c>
      <c r="F195" s="53">
        <f t="shared" si="16"/>
        <v>758</v>
      </c>
      <c r="G195" s="59"/>
      <c r="H195" s="63"/>
      <c r="I195" s="45"/>
      <c r="J195" s="45"/>
      <c r="K195" s="42"/>
      <c r="L195" s="59" t="s">
        <v>13</v>
      </c>
      <c r="M195" s="61">
        <f t="shared" si="17"/>
        <v>0.56728232189973615</v>
      </c>
    </row>
    <row r="196" spans="1:13" x14ac:dyDescent="0.2">
      <c r="A196" s="62" t="s">
        <v>172</v>
      </c>
      <c r="B196" s="59" t="s">
        <v>2</v>
      </c>
      <c r="C196" s="45"/>
      <c r="D196" s="64">
        <v>932</v>
      </c>
      <c r="E196" s="64">
        <v>435</v>
      </c>
      <c r="F196" s="53">
        <f t="shared" si="16"/>
        <v>1367</v>
      </c>
      <c r="G196" s="59" t="s">
        <v>2</v>
      </c>
      <c r="H196" s="63"/>
      <c r="I196" s="96">
        <v>1117</v>
      </c>
      <c r="J196" s="94">
        <v>259</v>
      </c>
      <c r="K196" s="65">
        <f>+J196+I196</f>
        <v>1376</v>
      </c>
      <c r="L196" s="59" t="s">
        <v>13</v>
      </c>
      <c r="M196" s="61">
        <f t="shared" si="17"/>
        <v>0.68178493050475497</v>
      </c>
    </row>
    <row r="197" spans="1:13" x14ac:dyDescent="0.2">
      <c r="A197" s="62" t="s">
        <v>173</v>
      </c>
      <c r="B197" s="59" t="s">
        <v>2</v>
      </c>
      <c r="C197" s="63"/>
      <c r="D197" s="64">
        <v>612</v>
      </c>
      <c r="E197" s="64">
        <v>415</v>
      </c>
      <c r="F197" s="53">
        <f t="shared" si="16"/>
        <v>1027</v>
      </c>
      <c r="G197" s="59" t="s">
        <v>2</v>
      </c>
      <c r="H197" s="63"/>
      <c r="I197" s="45">
        <v>749</v>
      </c>
      <c r="J197" s="45">
        <v>402</v>
      </c>
      <c r="K197" s="65">
        <f>+J197+I197</f>
        <v>1151</v>
      </c>
      <c r="L197" s="59" t="s">
        <v>13</v>
      </c>
      <c r="M197" s="61">
        <f t="shared" si="17"/>
        <v>0.59591041869522887</v>
      </c>
    </row>
    <row r="198" spans="1:13" x14ac:dyDescent="0.2">
      <c r="A198" s="62" t="s">
        <v>174</v>
      </c>
      <c r="B198" s="59" t="s">
        <v>2</v>
      </c>
      <c r="C198" s="63"/>
      <c r="D198" s="64">
        <v>2296</v>
      </c>
      <c r="E198" s="64">
        <v>1130</v>
      </c>
      <c r="F198" s="53">
        <f t="shared" si="16"/>
        <v>3426</v>
      </c>
      <c r="G198" s="59" t="s">
        <v>2</v>
      </c>
      <c r="H198" s="63"/>
      <c r="I198" s="63">
        <v>2267</v>
      </c>
      <c r="J198" s="63">
        <v>1153</v>
      </c>
      <c r="K198" s="65">
        <f>+J198+I198</f>
        <v>3420</v>
      </c>
      <c r="L198" s="59" t="s">
        <v>13</v>
      </c>
      <c r="M198" s="61">
        <f t="shared" si="17"/>
        <v>0.67016929363689437</v>
      </c>
    </row>
    <row r="199" spans="1:13" x14ac:dyDescent="0.2">
      <c r="A199" s="62" t="s">
        <v>175</v>
      </c>
      <c r="B199" s="59" t="s">
        <v>2</v>
      </c>
      <c r="C199" s="63"/>
      <c r="D199" s="64">
        <v>2430</v>
      </c>
      <c r="E199" s="64">
        <v>1112</v>
      </c>
      <c r="F199" s="53">
        <f t="shared" si="16"/>
        <v>3542</v>
      </c>
      <c r="G199" s="59"/>
      <c r="H199" s="63"/>
      <c r="I199" s="45"/>
      <c r="J199" s="45"/>
      <c r="K199" s="42"/>
      <c r="L199" s="59" t="s">
        <v>13</v>
      </c>
      <c r="M199" s="61">
        <f t="shared" si="17"/>
        <v>0.68605307735742516</v>
      </c>
    </row>
    <row r="200" spans="1:13" x14ac:dyDescent="0.2">
      <c r="A200" s="29" t="s">
        <v>176</v>
      </c>
      <c r="B200" s="30" t="s">
        <v>2</v>
      </c>
      <c r="C200" s="16"/>
      <c r="D200" s="13">
        <v>487</v>
      </c>
      <c r="E200" s="13">
        <v>220</v>
      </c>
      <c r="F200" s="14">
        <f t="shared" si="16"/>
        <v>707</v>
      </c>
      <c r="G200" s="30" t="s">
        <v>2</v>
      </c>
      <c r="H200" s="16"/>
      <c r="I200" s="48">
        <v>565</v>
      </c>
      <c r="J200" s="48">
        <v>144</v>
      </c>
      <c r="K200" s="17">
        <f t="shared" ref="K200:K206" si="18">+J200+I200</f>
        <v>709</v>
      </c>
      <c r="L200" s="30" t="s">
        <v>13</v>
      </c>
      <c r="M200" s="27">
        <f t="shared" si="17"/>
        <v>0.68882602545968885</v>
      </c>
    </row>
    <row r="201" spans="1:13" x14ac:dyDescent="0.2">
      <c r="A201" s="29" t="s">
        <v>177</v>
      </c>
      <c r="B201" s="30" t="s">
        <v>2</v>
      </c>
      <c r="C201" s="16"/>
      <c r="D201" s="13">
        <v>3859</v>
      </c>
      <c r="E201" s="13">
        <v>2743</v>
      </c>
      <c r="F201" s="14">
        <f t="shared" si="16"/>
        <v>6602</v>
      </c>
      <c r="G201" s="30" t="s">
        <v>2</v>
      </c>
      <c r="H201" s="16"/>
      <c r="I201" s="48">
        <v>4069</v>
      </c>
      <c r="J201" s="48">
        <v>2437</v>
      </c>
      <c r="K201" s="17">
        <f t="shared" si="18"/>
        <v>6506</v>
      </c>
      <c r="L201" s="30" t="s">
        <v>13</v>
      </c>
      <c r="M201" s="27">
        <f t="shared" si="17"/>
        <v>0.58451984247197819</v>
      </c>
    </row>
    <row r="202" spans="1:13" x14ac:dyDescent="0.2">
      <c r="A202" s="29" t="s">
        <v>178</v>
      </c>
      <c r="B202" s="30" t="s">
        <v>2</v>
      </c>
      <c r="C202" s="16"/>
      <c r="D202" s="13">
        <v>382</v>
      </c>
      <c r="E202" s="13">
        <v>166</v>
      </c>
      <c r="F202" s="14">
        <f t="shared" si="16"/>
        <v>548</v>
      </c>
      <c r="G202" s="30" t="s">
        <v>2</v>
      </c>
      <c r="H202" s="16"/>
      <c r="I202" s="16">
        <v>373</v>
      </c>
      <c r="J202" s="16">
        <v>174</v>
      </c>
      <c r="K202" s="17">
        <f t="shared" si="18"/>
        <v>547</v>
      </c>
      <c r="L202" s="30" t="s">
        <v>13</v>
      </c>
      <c r="M202" s="27">
        <f t="shared" si="17"/>
        <v>0.6970802919708029</v>
      </c>
    </row>
    <row r="203" spans="1:13" x14ac:dyDescent="0.2">
      <c r="A203" s="62" t="s">
        <v>179</v>
      </c>
      <c r="B203" s="59" t="s">
        <v>2</v>
      </c>
      <c r="C203" s="63"/>
      <c r="D203" s="64">
        <v>383</v>
      </c>
      <c r="E203" s="64">
        <v>179</v>
      </c>
      <c r="F203" s="53">
        <f t="shared" si="16"/>
        <v>562</v>
      </c>
      <c r="G203" s="59" t="s">
        <v>2</v>
      </c>
      <c r="H203" s="63"/>
      <c r="I203" s="45">
        <v>414</v>
      </c>
      <c r="J203" s="45">
        <v>146</v>
      </c>
      <c r="K203" s="65">
        <f t="shared" si="18"/>
        <v>560</v>
      </c>
      <c r="L203" s="59" t="s">
        <v>13</v>
      </c>
      <c r="M203" s="61">
        <f t="shared" si="17"/>
        <v>0.68149466192170816</v>
      </c>
    </row>
    <row r="204" spans="1:13" x14ac:dyDescent="0.2">
      <c r="A204" s="62" t="s">
        <v>180</v>
      </c>
      <c r="B204" s="59" t="s">
        <v>2</v>
      </c>
      <c r="C204" s="45"/>
      <c r="D204" s="64">
        <v>227</v>
      </c>
      <c r="E204" s="64">
        <v>192</v>
      </c>
      <c r="F204" s="53">
        <f t="shared" si="16"/>
        <v>419</v>
      </c>
      <c r="G204" s="59" t="s">
        <v>2</v>
      </c>
      <c r="H204" s="63"/>
      <c r="I204" s="45">
        <v>214</v>
      </c>
      <c r="J204" s="45">
        <v>205</v>
      </c>
      <c r="K204" s="65">
        <f t="shared" si="18"/>
        <v>419</v>
      </c>
      <c r="L204" s="59" t="s">
        <v>13</v>
      </c>
      <c r="M204" s="61">
        <f t="shared" si="17"/>
        <v>0.5417661097852029</v>
      </c>
    </row>
    <row r="205" spans="1:13" x14ac:dyDescent="0.2">
      <c r="A205" s="62" t="s">
        <v>181</v>
      </c>
      <c r="B205" s="59" t="s">
        <v>2</v>
      </c>
      <c r="C205" s="63"/>
      <c r="D205" s="64">
        <v>301</v>
      </c>
      <c r="E205" s="64">
        <v>130</v>
      </c>
      <c r="F205" s="53">
        <f t="shared" si="16"/>
        <v>431</v>
      </c>
      <c r="G205" s="59" t="s">
        <v>2</v>
      </c>
      <c r="H205" s="63"/>
      <c r="I205" s="45">
        <v>268</v>
      </c>
      <c r="J205" s="45">
        <v>161</v>
      </c>
      <c r="K205" s="42">
        <f t="shared" si="18"/>
        <v>429</v>
      </c>
      <c r="L205" s="59" t="s">
        <v>13</v>
      </c>
      <c r="M205" s="61">
        <f t="shared" si="17"/>
        <v>0.69837587006960555</v>
      </c>
    </row>
    <row r="206" spans="1:13" x14ac:dyDescent="0.2">
      <c r="A206" s="62" t="s">
        <v>182</v>
      </c>
      <c r="B206" s="59" t="s">
        <v>2</v>
      </c>
      <c r="C206" s="63"/>
      <c r="D206" s="64">
        <v>567</v>
      </c>
      <c r="E206" s="64">
        <v>317</v>
      </c>
      <c r="F206" s="53">
        <f t="shared" si="16"/>
        <v>884</v>
      </c>
      <c r="G206" s="59" t="s">
        <v>2</v>
      </c>
      <c r="H206" s="63"/>
      <c r="I206" s="85">
        <v>625</v>
      </c>
      <c r="J206" s="85">
        <v>258</v>
      </c>
      <c r="K206" s="65">
        <f t="shared" si="18"/>
        <v>883</v>
      </c>
      <c r="L206" s="59" t="s">
        <v>13</v>
      </c>
      <c r="M206" s="61">
        <f t="shared" si="17"/>
        <v>0.64140271493212675</v>
      </c>
    </row>
    <row r="207" spans="1:13" x14ac:dyDescent="0.2">
      <c r="A207" s="62" t="s">
        <v>183</v>
      </c>
      <c r="B207" s="59" t="s">
        <v>2</v>
      </c>
      <c r="C207" s="63"/>
      <c r="D207" s="64">
        <v>894</v>
      </c>
      <c r="E207" s="64">
        <v>479</v>
      </c>
      <c r="F207" s="53">
        <f t="shared" si="16"/>
        <v>1373</v>
      </c>
      <c r="G207" s="59"/>
      <c r="H207" s="63"/>
      <c r="I207" s="45"/>
      <c r="J207" s="45"/>
      <c r="K207" s="42"/>
      <c r="L207" s="59" t="s">
        <v>13</v>
      </c>
      <c r="M207" s="61">
        <f t="shared" si="17"/>
        <v>0.65112891478514201</v>
      </c>
    </row>
    <row r="208" spans="1:13" x14ac:dyDescent="0.2">
      <c r="A208" s="62" t="s">
        <v>184</v>
      </c>
      <c r="B208" s="59" t="s">
        <v>2</v>
      </c>
      <c r="C208" s="63"/>
      <c r="D208" s="64">
        <v>722</v>
      </c>
      <c r="E208" s="64">
        <v>281</v>
      </c>
      <c r="F208" s="53">
        <f t="shared" si="16"/>
        <v>1003</v>
      </c>
      <c r="G208" s="59" t="s">
        <v>2</v>
      </c>
      <c r="H208" s="63"/>
      <c r="I208" s="45">
        <v>681</v>
      </c>
      <c r="J208" s="45">
        <v>308</v>
      </c>
      <c r="K208" s="42">
        <f>+J208+I208</f>
        <v>989</v>
      </c>
      <c r="L208" s="59" t="s">
        <v>13</v>
      </c>
      <c r="M208" s="61">
        <f t="shared" si="17"/>
        <v>0.71984047856430711</v>
      </c>
    </row>
    <row r="209" spans="1:13" x14ac:dyDescent="0.2">
      <c r="A209" s="62" t="s">
        <v>185</v>
      </c>
      <c r="B209" s="59" t="s">
        <v>2</v>
      </c>
      <c r="C209" s="45"/>
      <c r="D209" s="64">
        <v>955</v>
      </c>
      <c r="E209" s="64">
        <v>296</v>
      </c>
      <c r="F209" s="53">
        <f t="shared" si="16"/>
        <v>1251</v>
      </c>
      <c r="G209" s="66"/>
      <c r="H209" s="63"/>
      <c r="I209" s="63"/>
      <c r="J209" s="63"/>
      <c r="K209" s="65"/>
      <c r="L209" s="59" t="s">
        <v>13</v>
      </c>
      <c r="M209" s="61">
        <f t="shared" si="17"/>
        <v>0.76338928856914468</v>
      </c>
    </row>
    <row r="210" spans="1:13" x14ac:dyDescent="0.2">
      <c r="A210" s="62"/>
      <c r="B210" s="59"/>
      <c r="C210" s="63"/>
      <c r="D210" s="64"/>
      <c r="E210" s="64"/>
      <c r="F210" s="53"/>
      <c r="G210" s="66"/>
      <c r="H210" s="63"/>
      <c r="I210" s="63"/>
      <c r="J210" s="63"/>
      <c r="K210" s="65"/>
      <c r="L210" s="66"/>
      <c r="M210" s="61" t="s">
        <v>28</v>
      </c>
    </row>
    <row r="211" spans="1:13" x14ac:dyDescent="0.2">
      <c r="A211" s="19" t="s">
        <v>6</v>
      </c>
      <c r="B211" s="32">
        <f>COUNTIF(B183:B209,"=P")</f>
        <v>26</v>
      </c>
      <c r="C211" s="19">
        <f>COUNTIF(C183:C209,"=D")</f>
        <v>1</v>
      </c>
      <c r="D211" s="36"/>
      <c r="E211" s="36"/>
      <c r="F211" s="37"/>
      <c r="G211" s="15"/>
      <c r="H211" s="16"/>
      <c r="I211" s="16"/>
      <c r="J211" s="16"/>
      <c r="K211" s="17"/>
      <c r="L211" s="15"/>
      <c r="M211" s="27" t="s">
        <v>28</v>
      </c>
    </row>
    <row r="212" spans="1:13" x14ac:dyDescent="0.2">
      <c r="A212" s="29"/>
      <c r="B212" s="15"/>
      <c r="C212" s="16"/>
      <c r="D212" s="13"/>
      <c r="E212" s="13"/>
      <c r="F212" s="14"/>
      <c r="G212" s="15"/>
      <c r="H212" s="16"/>
      <c r="I212" s="16"/>
      <c r="J212" s="16"/>
      <c r="K212" s="17"/>
      <c r="L212" s="15"/>
      <c r="M212" s="27" t="s">
        <v>28</v>
      </c>
    </row>
    <row r="213" spans="1:13" x14ac:dyDescent="0.2">
      <c r="A213" s="28" t="s">
        <v>186</v>
      </c>
      <c r="B213" s="15"/>
      <c r="C213" s="16"/>
      <c r="D213" s="13"/>
      <c r="E213" s="13"/>
      <c r="F213" s="14"/>
      <c r="G213" s="15"/>
      <c r="H213" s="16"/>
      <c r="I213" s="16"/>
      <c r="J213" s="16"/>
      <c r="K213" s="17"/>
      <c r="L213" s="15"/>
      <c r="M213" s="27" t="s">
        <v>28</v>
      </c>
    </row>
    <row r="214" spans="1:13" x14ac:dyDescent="0.2">
      <c r="A214" s="29"/>
      <c r="B214" s="15"/>
      <c r="C214" s="16"/>
      <c r="D214" s="13"/>
      <c r="E214" s="13"/>
      <c r="F214" s="14"/>
      <c r="G214" s="15"/>
      <c r="H214" s="16"/>
      <c r="I214" s="16"/>
      <c r="J214" s="16"/>
      <c r="K214" s="17"/>
      <c r="L214" s="15"/>
      <c r="M214" s="27" t="s">
        <v>28</v>
      </c>
    </row>
    <row r="215" spans="1:13" x14ac:dyDescent="0.2">
      <c r="A215" s="29" t="s">
        <v>187</v>
      </c>
      <c r="B215" s="30" t="s">
        <v>2</v>
      </c>
      <c r="C215" s="16"/>
      <c r="D215" s="13">
        <v>413</v>
      </c>
      <c r="E215" s="13">
        <v>191</v>
      </c>
      <c r="F215" s="14">
        <f t="shared" ref="F215:F224" si="19">SUM(D215:E215)</f>
        <v>604</v>
      </c>
      <c r="G215" s="30" t="s">
        <v>2</v>
      </c>
      <c r="H215" s="16"/>
      <c r="I215" s="16">
        <v>391</v>
      </c>
      <c r="J215" s="16">
        <v>213</v>
      </c>
      <c r="K215" s="17">
        <v>219</v>
      </c>
      <c r="L215" s="30" t="s">
        <v>13</v>
      </c>
      <c r="M215" s="27">
        <f t="shared" ref="M215:M224" si="20">D215/F215</f>
        <v>0.68377483443708609</v>
      </c>
    </row>
    <row r="216" spans="1:13" x14ac:dyDescent="0.2">
      <c r="A216" s="29" t="s">
        <v>188</v>
      </c>
      <c r="B216" s="30" t="s">
        <v>2</v>
      </c>
      <c r="C216" s="16"/>
      <c r="D216" s="13">
        <v>420</v>
      </c>
      <c r="E216" s="13">
        <v>66</v>
      </c>
      <c r="F216" s="14">
        <f t="shared" si="19"/>
        <v>486</v>
      </c>
      <c r="G216" s="30" t="s">
        <v>2</v>
      </c>
      <c r="H216" s="16"/>
      <c r="I216" s="16">
        <v>416</v>
      </c>
      <c r="J216" s="16">
        <v>69</v>
      </c>
      <c r="K216" s="17">
        <v>135</v>
      </c>
      <c r="L216" s="30" t="s">
        <v>13</v>
      </c>
      <c r="M216" s="27">
        <f t="shared" si="20"/>
        <v>0.86419753086419748</v>
      </c>
    </row>
    <row r="217" spans="1:13" x14ac:dyDescent="0.2">
      <c r="A217" s="29" t="s">
        <v>189</v>
      </c>
      <c r="B217" s="30" t="s">
        <v>2</v>
      </c>
      <c r="C217" s="16"/>
      <c r="D217" s="13">
        <v>930</v>
      </c>
      <c r="E217" s="13">
        <v>240</v>
      </c>
      <c r="F217" s="14">
        <f t="shared" si="19"/>
        <v>1170</v>
      </c>
      <c r="G217" s="30" t="s">
        <v>2</v>
      </c>
      <c r="H217" s="16"/>
      <c r="I217" s="48">
        <v>974</v>
      </c>
      <c r="J217" s="48">
        <v>195</v>
      </c>
      <c r="K217" s="17">
        <v>376</v>
      </c>
      <c r="L217" s="30" t="s">
        <v>13</v>
      </c>
      <c r="M217" s="27">
        <f t="shared" si="20"/>
        <v>0.79487179487179482</v>
      </c>
    </row>
    <row r="218" spans="1:13" x14ac:dyDescent="0.2">
      <c r="A218" s="29" t="s">
        <v>190</v>
      </c>
      <c r="B218" s="30" t="s">
        <v>2</v>
      </c>
      <c r="C218" s="16"/>
      <c r="D218" s="13">
        <v>120</v>
      </c>
      <c r="E218" s="13">
        <v>52</v>
      </c>
      <c r="F218" s="14">
        <f t="shared" si="19"/>
        <v>172</v>
      </c>
      <c r="G218" s="30" t="s">
        <v>2</v>
      </c>
      <c r="H218" s="16"/>
      <c r="I218" s="16">
        <v>135</v>
      </c>
      <c r="J218" s="16">
        <v>36</v>
      </c>
      <c r="K218" s="17">
        <v>217</v>
      </c>
      <c r="L218" s="30" t="s">
        <v>13</v>
      </c>
      <c r="M218" s="27">
        <f t="shared" si="20"/>
        <v>0.69767441860465118</v>
      </c>
    </row>
    <row r="219" spans="1:13" x14ac:dyDescent="0.2">
      <c r="A219" s="29" t="s">
        <v>191</v>
      </c>
      <c r="B219" s="30" t="s">
        <v>2</v>
      </c>
      <c r="C219" s="16"/>
      <c r="D219" s="13">
        <v>1424</v>
      </c>
      <c r="E219" s="13">
        <v>220</v>
      </c>
      <c r="F219" s="14">
        <f t="shared" si="19"/>
        <v>1644</v>
      </c>
      <c r="G219" s="30" t="s">
        <v>2</v>
      </c>
      <c r="H219" s="16"/>
      <c r="I219" s="16">
        <v>1285</v>
      </c>
      <c r="J219" s="16">
        <v>317</v>
      </c>
      <c r="K219" s="17">
        <v>468</v>
      </c>
      <c r="L219" s="30" t="s">
        <v>13</v>
      </c>
      <c r="M219" s="27">
        <f t="shared" si="20"/>
        <v>0.86618004866180054</v>
      </c>
    </row>
    <row r="220" spans="1:13" x14ac:dyDescent="0.2">
      <c r="A220" s="29" t="s">
        <v>192</v>
      </c>
      <c r="B220" s="30" t="s">
        <v>2</v>
      </c>
      <c r="C220" s="16"/>
      <c r="D220" s="13">
        <v>52</v>
      </c>
      <c r="E220" s="13">
        <v>2</v>
      </c>
      <c r="F220" s="14">
        <f t="shared" si="19"/>
        <v>54</v>
      </c>
      <c r="G220" s="30" t="s">
        <v>2</v>
      </c>
      <c r="H220" s="16"/>
      <c r="I220" s="40">
        <v>48</v>
      </c>
      <c r="J220" s="55">
        <v>6</v>
      </c>
      <c r="K220" s="41">
        <v>44</v>
      </c>
      <c r="L220" s="30" t="s">
        <v>13</v>
      </c>
      <c r="M220" s="27">
        <f t="shared" si="20"/>
        <v>0.96296296296296291</v>
      </c>
    </row>
    <row r="221" spans="1:13" x14ac:dyDescent="0.2">
      <c r="A221" s="29" t="s">
        <v>193</v>
      </c>
      <c r="B221" s="30" t="s">
        <v>2</v>
      </c>
      <c r="C221" s="16"/>
      <c r="D221" s="13">
        <v>483</v>
      </c>
      <c r="E221" s="13">
        <v>179</v>
      </c>
      <c r="F221" s="14">
        <f t="shared" si="19"/>
        <v>662</v>
      </c>
      <c r="G221" s="30" t="s">
        <v>2</v>
      </c>
      <c r="H221" s="16"/>
      <c r="I221" s="40">
        <v>480</v>
      </c>
      <c r="J221" s="56">
        <v>183</v>
      </c>
      <c r="K221" s="41">
        <v>405</v>
      </c>
      <c r="L221" s="30" t="s">
        <v>13</v>
      </c>
      <c r="M221" s="27">
        <f t="shared" si="20"/>
        <v>0.72960725075528698</v>
      </c>
    </row>
    <row r="222" spans="1:13" x14ac:dyDescent="0.2">
      <c r="A222" s="29" t="s">
        <v>194</v>
      </c>
      <c r="B222" s="30" t="s">
        <v>2</v>
      </c>
      <c r="C222" s="16"/>
      <c r="D222" s="13">
        <v>1524</v>
      </c>
      <c r="E222" s="13">
        <v>325</v>
      </c>
      <c r="F222" s="14">
        <f t="shared" si="19"/>
        <v>1849</v>
      </c>
      <c r="G222" s="30" t="s">
        <v>33</v>
      </c>
      <c r="H222" s="16"/>
      <c r="I222" s="51" t="s">
        <v>769</v>
      </c>
      <c r="J222" s="51" t="s">
        <v>770</v>
      </c>
      <c r="K222" s="41" t="s">
        <v>771</v>
      </c>
      <c r="L222" s="30" t="s">
        <v>13</v>
      </c>
      <c r="M222" s="27">
        <f t="shared" si="20"/>
        <v>0.82422931314223902</v>
      </c>
    </row>
    <row r="223" spans="1:13" x14ac:dyDescent="0.2">
      <c r="A223" s="29" t="s">
        <v>195</v>
      </c>
      <c r="B223" s="30" t="s">
        <v>2</v>
      </c>
      <c r="C223" s="16"/>
      <c r="D223" s="13">
        <v>272</v>
      </c>
      <c r="E223" s="13">
        <v>129</v>
      </c>
      <c r="F223" s="14">
        <f t="shared" si="19"/>
        <v>401</v>
      </c>
      <c r="G223" s="30" t="s">
        <v>2</v>
      </c>
      <c r="H223" s="16"/>
      <c r="I223" s="16">
        <v>281</v>
      </c>
      <c r="J223" s="16">
        <v>120</v>
      </c>
      <c r="K223" s="17">
        <v>89</v>
      </c>
      <c r="L223" s="30" t="s">
        <v>13</v>
      </c>
      <c r="M223" s="27">
        <f t="shared" si="20"/>
        <v>0.67830423940149631</v>
      </c>
    </row>
    <row r="224" spans="1:13" x14ac:dyDescent="0.2">
      <c r="A224" s="43" t="s">
        <v>196</v>
      </c>
      <c r="B224" s="30" t="s">
        <v>2</v>
      </c>
      <c r="C224" s="40"/>
      <c r="D224" s="44">
        <v>808</v>
      </c>
      <c r="E224" s="44">
        <v>314</v>
      </c>
      <c r="F224" s="14">
        <f t="shared" si="19"/>
        <v>1122</v>
      </c>
      <c r="G224" s="30" t="s">
        <v>2</v>
      </c>
      <c r="H224" s="40"/>
      <c r="I224" s="40">
        <v>760</v>
      </c>
      <c r="J224" s="40">
        <v>360</v>
      </c>
      <c r="K224" s="41">
        <v>379</v>
      </c>
      <c r="L224" s="30" t="s">
        <v>13</v>
      </c>
      <c r="M224" s="27">
        <f t="shared" si="20"/>
        <v>0.72014260249554363</v>
      </c>
    </row>
    <row r="225" spans="1:13" x14ac:dyDescent="0.2">
      <c r="A225" s="29"/>
      <c r="B225" s="15"/>
      <c r="C225" s="16"/>
      <c r="D225" s="13"/>
      <c r="E225" s="13"/>
      <c r="F225" s="14"/>
      <c r="G225" s="15"/>
      <c r="H225" s="16"/>
      <c r="I225" s="16"/>
      <c r="J225" s="16"/>
      <c r="K225" s="17"/>
      <c r="L225" s="15"/>
      <c r="M225" s="27" t="s">
        <v>28</v>
      </c>
    </row>
    <row r="226" spans="1:13" x14ac:dyDescent="0.2">
      <c r="A226" s="19" t="s">
        <v>6</v>
      </c>
      <c r="B226" s="32">
        <f>COUNTIF(B215:B224,"=P")</f>
        <v>10</v>
      </c>
      <c r="C226" s="19">
        <f>COUNTIF(C215:C224,"=D")</f>
        <v>0</v>
      </c>
      <c r="D226" s="36"/>
      <c r="E226" s="36"/>
      <c r="F226" s="37"/>
      <c r="G226" s="15"/>
      <c r="H226" s="16"/>
      <c r="I226" s="16"/>
      <c r="J226" s="16"/>
      <c r="K226" s="17"/>
      <c r="L226" s="15"/>
      <c r="M226" s="27" t="s">
        <v>28</v>
      </c>
    </row>
    <row r="227" spans="1:13" x14ac:dyDescent="0.2">
      <c r="A227" s="49"/>
      <c r="B227" s="15"/>
      <c r="C227" s="16"/>
      <c r="D227" s="13"/>
      <c r="E227" s="13"/>
      <c r="F227" s="14"/>
      <c r="G227" s="15"/>
      <c r="H227" s="16"/>
      <c r="I227" s="16"/>
      <c r="J227" s="16"/>
      <c r="K227" s="17"/>
      <c r="L227" s="15"/>
      <c r="M227" s="27" t="s">
        <v>28</v>
      </c>
    </row>
    <row r="228" spans="1:13" x14ac:dyDescent="0.2">
      <c r="A228" s="28" t="s">
        <v>197</v>
      </c>
      <c r="B228" s="15"/>
      <c r="C228" s="16"/>
      <c r="D228" s="13"/>
      <c r="E228" s="13"/>
      <c r="F228" s="14"/>
      <c r="G228" s="15"/>
      <c r="H228" s="16"/>
      <c r="I228" s="16"/>
      <c r="J228" s="16"/>
      <c r="K228" s="17"/>
      <c r="L228" s="15"/>
      <c r="M228" s="27" t="s">
        <v>28</v>
      </c>
    </row>
    <row r="229" spans="1:13" x14ac:dyDescent="0.2">
      <c r="A229" s="29"/>
      <c r="B229" s="15"/>
      <c r="C229" s="16"/>
      <c r="D229" s="13"/>
      <c r="E229" s="13"/>
      <c r="F229" s="14"/>
      <c r="G229" s="15"/>
      <c r="H229" s="16"/>
      <c r="I229" s="16"/>
      <c r="J229" s="16"/>
      <c r="K229" s="17"/>
      <c r="L229" s="15"/>
      <c r="M229" s="27" t="s">
        <v>28</v>
      </c>
    </row>
    <row r="230" spans="1:13" x14ac:dyDescent="0.2">
      <c r="A230" s="29" t="s">
        <v>198</v>
      </c>
      <c r="B230" s="30" t="s">
        <v>2</v>
      </c>
      <c r="C230" s="16"/>
      <c r="D230" s="13">
        <v>611</v>
      </c>
      <c r="E230" s="13">
        <v>306</v>
      </c>
      <c r="F230" s="14">
        <f t="shared" ref="F230:F251" si="21">SUM(D230:E230)</f>
        <v>917</v>
      </c>
      <c r="G230" s="30"/>
      <c r="H230" s="16"/>
      <c r="I230" s="16"/>
      <c r="J230" s="16"/>
      <c r="K230" s="17"/>
      <c r="L230" s="30" t="s">
        <v>13</v>
      </c>
      <c r="M230" s="27">
        <f t="shared" ref="M230:M251" si="22">D230/F230</f>
        <v>0.66630316248636856</v>
      </c>
    </row>
    <row r="231" spans="1:13" x14ac:dyDescent="0.2">
      <c r="A231" s="29" t="s">
        <v>199</v>
      </c>
      <c r="B231" s="30" t="s">
        <v>2</v>
      </c>
      <c r="C231" s="16"/>
      <c r="D231" s="13">
        <v>1063</v>
      </c>
      <c r="E231" s="13">
        <v>785</v>
      </c>
      <c r="F231" s="14">
        <f t="shared" si="21"/>
        <v>1848</v>
      </c>
      <c r="G231" s="30" t="s">
        <v>2</v>
      </c>
      <c r="H231" s="16"/>
      <c r="I231" s="16">
        <v>1089</v>
      </c>
      <c r="J231" s="16">
        <v>758</v>
      </c>
      <c r="K231" s="17">
        <f>+J231+I231</f>
        <v>1847</v>
      </c>
      <c r="L231" s="30" t="s">
        <v>13</v>
      </c>
      <c r="M231" s="27">
        <f t="shared" si="22"/>
        <v>0.57521645021645018</v>
      </c>
    </row>
    <row r="232" spans="1:13" x14ac:dyDescent="0.2">
      <c r="A232" s="29" t="s">
        <v>200</v>
      </c>
      <c r="B232" s="30" t="s">
        <v>2</v>
      </c>
      <c r="C232" s="16"/>
      <c r="D232" s="13">
        <v>1031</v>
      </c>
      <c r="E232" s="13">
        <v>195</v>
      </c>
      <c r="F232" s="14">
        <f t="shared" si="21"/>
        <v>1226</v>
      </c>
      <c r="G232" s="30" t="s">
        <v>2</v>
      </c>
      <c r="H232" s="16"/>
      <c r="I232" s="16">
        <v>931</v>
      </c>
      <c r="J232" s="16">
        <v>290</v>
      </c>
      <c r="K232" s="17">
        <f>+J232+I232</f>
        <v>1221</v>
      </c>
      <c r="L232" s="30" t="s">
        <v>13</v>
      </c>
      <c r="M232" s="27">
        <f t="shared" si="22"/>
        <v>0.84094616639477981</v>
      </c>
    </row>
    <row r="233" spans="1:13" x14ac:dyDescent="0.2">
      <c r="A233" s="29" t="s">
        <v>201</v>
      </c>
      <c r="B233" s="30" t="s">
        <v>2</v>
      </c>
      <c r="C233" s="16"/>
      <c r="D233" s="13">
        <v>1489</v>
      </c>
      <c r="E233" s="13">
        <v>862</v>
      </c>
      <c r="F233" s="14">
        <f t="shared" si="21"/>
        <v>2351</v>
      </c>
      <c r="G233" s="15"/>
      <c r="H233" s="16"/>
      <c r="I233" s="16"/>
      <c r="J233" s="16"/>
      <c r="K233" s="17"/>
      <c r="L233" s="30" t="s">
        <v>13</v>
      </c>
      <c r="M233" s="27">
        <f t="shared" si="22"/>
        <v>0.6333475116971502</v>
      </c>
    </row>
    <row r="234" spans="1:13" x14ac:dyDescent="0.2">
      <c r="A234" s="29" t="s">
        <v>202</v>
      </c>
      <c r="B234" s="30" t="s">
        <v>2</v>
      </c>
      <c r="C234" s="16"/>
      <c r="D234" s="13">
        <v>751</v>
      </c>
      <c r="E234" s="13">
        <v>396</v>
      </c>
      <c r="F234" s="14">
        <f t="shared" si="21"/>
        <v>1147</v>
      </c>
      <c r="G234" s="30" t="s">
        <v>2</v>
      </c>
      <c r="H234" s="16"/>
      <c r="I234" s="16">
        <v>758</v>
      </c>
      <c r="J234" s="16">
        <v>397</v>
      </c>
      <c r="K234" s="17">
        <f>+J234+I234</f>
        <v>1155</v>
      </c>
      <c r="L234" s="30" t="s">
        <v>13</v>
      </c>
      <c r="M234" s="27">
        <f t="shared" si="22"/>
        <v>0.65475152571926765</v>
      </c>
    </row>
    <row r="235" spans="1:13" x14ac:dyDescent="0.2">
      <c r="A235" s="29" t="s">
        <v>203</v>
      </c>
      <c r="B235" s="30" t="s">
        <v>2</v>
      </c>
      <c r="C235" s="16"/>
      <c r="D235" s="13">
        <v>882</v>
      </c>
      <c r="E235" s="13">
        <v>238</v>
      </c>
      <c r="F235" s="14">
        <f t="shared" si="21"/>
        <v>1120</v>
      </c>
      <c r="G235" s="30" t="s">
        <v>2</v>
      </c>
      <c r="H235" s="16"/>
      <c r="I235" s="16">
        <v>876</v>
      </c>
      <c r="J235" s="16">
        <v>243</v>
      </c>
      <c r="K235" s="17">
        <f>+J235+I235</f>
        <v>1119</v>
      </c>
      <c r="L235" s="30" t="s">
        <v>13</v>
      </c>
      <c r="M235" s="27">
        <f t="shared" si="22"/>
        <v>0.78749999999999998</v>
      </c>
    </row>
    <row r="236" spans="1:13" x14ac:dyDescent="0.2">
      <c r="A236" s="29" t="s">
        <v>204</v>
      </c>
      <c r="B236" s="30" t="s">
        <v>2</v>
      </c>
      <c r="C236" s="16"/>
      <c r="D236" s="13">
        <v>566</v>
      </c>
      <c r="E236" s="13">
        <v>201</v>
      </c>
      <c r="F236" s="14">
        <f t="shared" si="21"/>
        <v>767</v>
      </c>
      <c r="G236" s="30" t="s">
        <v>2</v>
      </c>
      <c r="H236" s="16"/>
      <c r="I236" s="40">
        <v>506</v>
      </c>
      <c r="J236" s="16">
        <v>258</v>
      </c>
      <c r="K236" s="17">
        <f>+J236+I236</f>
        <v>764</v>
      </c>
      <c r="L236" s="30" t="s">
        <v>13</v>
      </c>
      <c r="M236" s="27">
        <f t="shared" si="22"/>
        <v>0.73794002607561926</v>
      </c>
    </row>
    <row r="237" spans="1:13" x14ac:dyDescent="0.2">
      <c r="A237" s="29" t="s">
        <v>205</v>
      </c>
      <c r="B237" s="30" t="s">
        <v>2</v>
      </c>
      <c r="C237" s="16"/>
      <c r="D237" s="13">
        <v>943</v>
      </c>
      <c r="E237" s="13">
        <v>437</v>
      </c>
      <c r="F237" s="14">
        <f t="shared" si="21"/>
        <v>1380</v>
      </c>
      <c r="G237" s="30" t="s">
        <v>2</v>
      </c>
      <c r="H237" s="16"/>
      <c r="I237" s="16">
        <v>870</v>
      </c>
      <c r="J237" s="16">
        <v>53</v>
      </c>
      <c r="K237" s="17">
        <f>+J237+I237</f>
        <v>923</v>
      </c>
      <c r="L237" s="30" t="s">
        <v>13</v>
      </c>
      <c r="M237" s="27">
        <f t="shared" si="22"/>
        <v>0.68333333333333335</v>
      </c>
    </row>
    <row r="238" spans="1:13" x14ac:dyDescent="0.2">
      <c r="A238" s="29" t="s">
        <v>206</v>
      </c>
      <c r="B238" s="30" t="s">
        <v>2</v>
      </c>
      <c r="C238" s="16"/>
      <c r="D238" s="13">
        <v>303</v>
      </c>
      <c r="E238" s="13">
        <v>103</v>
      </c>
      <c r="F238" s="14">
        <f t="shared" si="21"/>
        <v>406</v>
      </c>
      <c r="G238" s="30" t="s">
        <v>2</v>
      </c>
      <c r="H238" s="16"/>
      <c r="I238" s="16">
        <v>311</v>
      </c>
      <c r="J238" s="16">
        <v>95</v>
      </c>
      <c r="K238" s="17">
        <f>+J238+I238</f>
        <v>406</v>
      </c>
      <c r="L238" s="30" t="s">
        <v>13</v>
      </c>
      <c r="M238" s="27">
        <f t="shared" si="22"/>
        <v>0.74630541871921185</v>
      </c>
    </row>
    <row r="239" spans="1:13" x14ac:dyDescent="0.2">
      <c r="A239" s="29" t="s">
        <v>207</v>
      </c>
      <c r="B239" s="30" t="s">
        <v>2</v>
      </c>
      <c r="C239" s="16"/>
      <c r="D239" s="13">
        <v>1017</v>
      </c>
      <c r="E239" s="13">
        <v>364</v>
      </c>
      <c r="F239" s="14">
        <f t="shared" si="21"/>
        <v>1381</v>
      </c>
      <c r="G239" s="30"/>
      <c r="H239" s="16"/>
      <c r="I239" s="40"/>
      <c r="J239" s="40"/>
      <c r="K239" s="17"/>
      <c r="L239" s="30" t="s">
        <v>13</v>
      </c>
      <c r="M239" s="27">
        <f t="shared" si="22"/>
        <v>0.73642288196958727</v>
      </c>
    </row>
    <row r="240" spans="1:13" x14ac:dyDescent="0.2">
      <c r="A240" s="43" t="s">
        <v>208</v>
      </c>
      <c r="B240" s="30" t="s">
        <v>2</v>
      </c>
      <c r="C240" s="16"/>
      <c r="D240" s="13">
        <v>999</v>
      </c>
      <c r="E240" s="13">
        <v>286</v>
      </c>
      <c r="F240" s="14">
        <f t="shared" si="21"/>
        <v>1285</v>
      </c>
      <c r="G240" s="30"/>
      <c r="H240" s="16"/>
      <c r="I240" s="16"/>
      <c r="J240" s="16"/>
      <c r="K240" s="17"/>
      <c r="L240" s="30" t="s">
        <v>13</v>
      </c>
      <c r="M240" s="27">
        <f t="shared" si="22"/>
        <v>0.77743190661478601</v>
      </c>
    </row>
    <row r="241" spans="1:13" x14ac:dyDescent="0.2">
      <c r="A241" s="29" t="s">
        <v>209</v>
      </c>
      <c r="B241" s="30" t="s">
        <v>2</v>
      </c>
      <c r="C241" s="16"/>
      <c r="D241" s="13">
        <v>723</v>
      </c>
      <c r="E241" s="13">
        <v>216</v>
      </c>
      <c r="F241" s="14">
        <f t="shared" si="21"/>
        <v>939</v>
      </c>
      <c r="G241" s="30" t="s">
        <v>2</v>
      </c>
      <c r="H241" s="16"/>
      <c r="I241" s="57">
        <v>708</v>
      </c>
      <c r="J241" s="40">
        <v>251</v>
      </c>
      <c r="K241" s="17">
        <f t="shared" ref="K241:K250" si="23">+J241+I241</f>
        <v>959</v>
      </c>
      <c r="L241" s="30" t="s">
        <v>13</v>
      </c>
      <c r="M241" s="27">
        <f t="shared" si="22"/>
        <v>0.76996805111821087</v>
      </c>
    </row>
    <row r="242" spans="1:13" x14ac:dyDescent="0.2">
      <c r="A242" s="29" t="s">
        <v>210</v>
      </c>
      <c r="B242" s="30" t="s">
        <v>2</v>
      </c>
      <c r="C242" s="16"/>
      <c r="D242" s="13">
        <v>1637</v>
      </c>
      <c r="E242" s="13">
        <v>651</v>
      </c>
      <c r="F242" s="14">
        <f t="shared" si="21"/>
        <v>2288</v>
      </c>
      <c r="G242" s="30" t="s">
        <v>2</v>
      </c>
      <c r="H242" s="16"/>
      <c r="I242" s="16">
        <v>151</v>
      </c>
      <c r="J242" s="16">
        <v>788</v>
      </c>
      <c r="K242" s="17">
        <f t="shared" si="23"/>
        <v>939</v>
      </c>
      <c r="L242" s="30" t="s">
        <v>13</v>
      </c>
      <c r="M242" s="27">
        <f t="shared" si="22"/>
        <v>0.71547202797202802</v>
      </c>
    </row>
    <row r="243" spans="1:13" x14ac:dyDescent="0.2">
      <c r="A243" s="29" t="s">
        <v>211</v>
      </c>
      <c r="B243" s="30" t="s">
        <v>2</v>
      </c>
      <c r="C243" s="16"/>
      <c r="D243" s="13">
        <v>426</v>
      </c>
      <c r="E243" s="13">
        <v>92</v>
      </c>
      <c r="F243" s="14">
        <f t="shared" si="21"/>
        <v>518</v>
      </c>
      <c r="G243" s="30" t="s">
        <v>2</v>
      </c>
      <c r="H243" s="16"/>
      <c r="I243" s="16">
        <v>409</v>
      </c>
      <c r="J243" s="16">
        <v>104</v>
      </c>
      <c r="K243" s="17">
        <f t="shared" si="23"/>
        <v>513</v>
      </c>
      <c r="L243" s="30" t="s">
        <v>13</v>
      </c>
      <c r="M243" s="27">
        <f t="shared" si="22"/>
        <v>0.82239382239382242</v>
      </c>
    </row>
    <row r="244" spans="1:13" x14ac:dyDescent="0.2">
      <c r="A244" s="29" t="s">
        <v>212</v>
      </c>
      <c r="B244" s="30" t="s">
        <v>2</v>
      </c>
      <c r="C244" s="16"/>
      <c r="D244" s="13">
        <v>706</v>
      </c>
      <c r="E244" s="13">
        <v>276</v>
      </c>
      <c r="F244" s="14">
        <f t="shared" si="21"/>
        <v>982</v>
      </c>
      <c r="G244" s="30" t="s">
        <v>2</v>
      </c>
      <c r="H244" s="16"/>
      <c r="I244" s="16">
        <v>663</v>
      </c>
      <c r="J244" s="16">
        <v>295</v>
      </c>
      <c r="K244" s="17">
        <f t="shared" si="23"/>
        <v>958</v>
      </c>
      <c r="L244" s="30" t="s">
        <v>13</v>
      </c>
      <c r="M244" s="27">
        <f t="shared" si="22"/>
        <v>0.71894093686354377</v>
      </c>
    </row>
    <row r="245" spans="1:13" x14ac:dyDescent="0.2">
      <c r="A245" s="29" t="s">
        <v>213</v>
      </c>
      <c r="B245" s="30" t="s">
        <v>2</v>
      </c>
      <c r="C245" s="16"/>
      <c r="D245" s="13">
        <v>417</v>
      </c>
      <c r="E245" s="13">
        <v>106</v>
      </c>
      <c r="F245" s="14">
        <f t="shared" si="21"/>
        <v>523</v>
      </c>
      <c r="G245" s="30" t="s">
        <v>2</v>
      </c>
      <c r="H245" s="16"/>
      <c r="I245" s="16">
        <v>464</v>
      </c>
      <c r="J245" s="16">
        <v>62</v>
      </c>
      <c r="K245" s="17">
        <f t="shared" si="23"/>
        <v>526</v>
      </c>
      <c r="L245" s="30" t="s">
        <v>13</v>
      </c>
      <c r="M245" s="27">
        <f t="shared" si="22"/>
        <v>0.79732313575525815</v>
      </c>
    </row>
    <row r="246" spans="1:13" x14ac:dyDescent="0.2">
      <c r="A246" s="29" t="s">
        <v>214</v>
      </c>
      <c r="B246" s="30" t="s">
        <v>2</v>
      </c>
      <c r="C246" s="16"/>
      <c r="D246" s="13">
        <v>952</v>
      </c>
      <c r="E246" s="13">
        <v>543</v>
      </c>
      <c r="F246" s="14">
        <f t="shared" si="21"/>
        <v>1495</v>
      </c>
      <c r="G246" s="30" t="s">
        <v>2</v>
      </c>
      <c r="H246" s="16"/>
      <c r="I246" s="16">
        <v>893</v>
      </c>
      <c r="J246" s="16">
        <v>601</v>
      </c>
      <c r="K246" s="17">
        <f t="shared" si="23"/>
        <v>1494</v>
      </c>
      <c r="L246" s="30" t="s">
        <v>13</v>
      </c>
      <c r="M246" s="27">
        <f t="shared" si="22"/>
        <v>0.63678929765886283</v>
      </c>
    </row>
    <row r="247" spans="1:13" x14ac:dyDescent="0.2">
      <c r="A247" s="29" t="s">
        <v>215</v>
      </c>
      <c r="B247" s="30" t="s">
        <v>2</v>
      </c>
      <c r="C247" s="16"/>
      <c r="D247" s="13">
        <v>574</v>
      </c>
      <c r="E247" s="13">
        <v>138</v>
      </c>
      <c r="F247" s="14">
        <f t="shared" si="21"/>
        <v>712</v>
      </c>
      <c r="G247" s="30" t="s">
        <v>2</v>
      </c>
      <c r="H247" s="16"/>
      <c r="I247" s="16">
        <v>605</v>
      </c>
      <c r="J247" s="16">
        <v>108</v>
      </c>
      <c r="K247" s="17">
        <f t="shared" si="23"/>
        <v>713</v>
      </c>
      <c r="L247" s="30" t="s">
        <v>13</v>
      </c>
      <c r="M247" s="27">
        <f t="shared" si="22"/>
        <v>0.8061797752808989</v>
      </c>
    </row>
    <row r="248" spans="1:13" x14ac:dyDescent="0.2">
      <c r="A248" s="29" t="s">
        <v>216</v>
      </c>
      <c r="B248" s="30" t="s">
        <v>2</v>
      </c>
      <c r="C248" s="16"/>
      <c r="D248" s="13">
        <v>520</v>
      </c>
      <c r="E248" s="13">
        <v>213</v>
      </c>
      <c r="F248" s="14">
        <f t="shared" si="21"/>
        <v>733</v>
      </c>
      <c r="G248" s="30" t="s">
        <v>2</v>
      </c>
      <c r="H248" s="16"/>
      <c r="I248" s="16">
        <v>557</v>
      </c>
      <c r="J248" s="16">
        <v>174</v>
      </c>
      <c r="K248" s="17">
        <f t="shared" si="23"/>
        <v>731</v>
      </c>
      <c r="L248" s="30" t="s">
        <v>13</v>
      </c>
      <c r="M248" s="27">
        <f t="shared" si="22"/>
        <v>0.7094133697135061</v>
      </c>
    </row>
    <row r="249" spans="1:13" x14ac:dyDescent="0.2">
      <c r="A249" s="29" t="s">
        <v>217</v>
      </c>
      <c r="B249" s="30" t="s">
        <v>2</v>
      </c>
      <c r="C249" s="16"/>
      <c r="D249" s="13">
        <v>928</v>
      </c>
      <c r="E249" s="13">
        <v>429</v>
      </c>
      <c r="F249" s="14">
        <f t="shared" si="21"/>
        <v>1357</v>
      </c>
      <c r="G249" s="30" t="s">
        <v>2</v>
      </c>
      <c r="H249" s="16"/>
      <c r="I249" s="40">
        <v>879</v>
      </c>
      <c r="J249" s="40">
        <v>492</v>
      </c>
      <c r="K249" s="17">
        <f t="shared" si="23"/>
        <v>1371</v>
      </c>
      <c r="L249" s="30" t="s">
        <v>13</v>
      </c>
      <c r="M249" s="27">
        <f t="shared" si="22"/>
        <v>0.68386145910095797</v>
      </c>
    </row>
    <row r="250" spans="1:13" x14ac:dyDescent="0.2">
      <c r="A250" s="29" t="s">
        <v>218</v>
      </c>
      <c r="B250" s="30" t="s">
        <v>2</v>
      </c>
      <c r="C250" s="16"/>
      <c r="D250" s="13">
        <v>207</v>
      </c>
      <c r="E250" s="13">
        <v>104</v>
      </c>
      <c r="F250" s="14">
        <f t="shared" si="21"/>
        <v>311</v>
      </c>
      <c r="G250" s="30" t="s">
        <v>2</v>
      </c>
      <c r="H250" s="16"/>
      <c r="I250" s="40">
        <v>244</v>
      </c>
      <c r="J250" s="40">
        <v>73</v>
      </c>
      <c r="K250" s="17">
        <f t="shared" si="23"/>
        <v>317</v>
      </c>
      <c r="L250" s="30" t="s">
        <v>13</v>
      </c>
      <c r="M250" s="27">
        <f t="shared" si="22"/>
        <v>0.66559485530546625</v>
      </c>
    </row>
    <row r="251" spans="1:13" x14ac:dyDescent="0.2">
      <c r="A251" s="29" t="s">
        <v>219</v>
      </c>
      <c r="B251" s="30" t="s">
        <v>2</v>
      </c>
      <c r="C251" s="16"/>
      <c r="D251" s="13">
        <v>797</v>
      </c>
      <c r="E251" s="13">
        <v>275</v>
      </c>
      <c r="F251" s="14">
        <f t="shared" si="21"/>
        <v>1072</v>
      </c>
      <c r="G251" s="15"/>
      <c r="H251" s="16"/>
      <c r="I251" s="16"/>
      <c r="J251" s="16"/>
      <c r="K251" s="17"/>
      <c r="L251" s="30" t="s">
        <v>13</v>
      </c>
      <c r="M251" s="27">
        <f t="shared" si="22"/>
        <v>0.74347014925373134</v>
      </c>
    </row>
    <row r="252" spans="1:13" x14ac:dyDescent="0.2">
      <c r="A252" s="29"/>
      <c r="B252" s="15"/>
      <c r="C252" s="16"/>
      <c r="D252" s="13"/>
      <c r="E252" s="13"/>
      <c r="F252" s="14"/>
      <c r="G252" s="15"/>
      <c r="H252" s="16"/>
      <c r="I252" s="16"/>
      <c r="J252" s="16"/>
      <c r="K252" s="17"/>
      <c r="L252" s="15"/>
      <c r="M252" s="27" t="s">
        <v>28</v>
      </c>
    </row>
    <row r="253" spans="1:13" s="46" customFormat="1" x14ac:dyDescent="0.2">
      <c r="A253" s="19" t="s">
        <v>6</v>
      </c>
      <c r="B253" s="32">
        <f>COUNTIF(B230:B251,"=P")</f>
        <v>22</v>
      </c>
      <c r="C253" s="19">
        <f>COUNTIF(C230:C251,"=D")</f>
        <v>0</v>
      </c>
      <c r="D253" s="36"/>
      <c r="E253" s="36"/>
      <c r="F253" s="37"/>
      <c r="G253" s="32"/>
      <c r="H253" s="19"/>
      <c r="I253" s="19"/>
      <c r="J253" s="19"/>
      <c r="K253" s="38"/>
      <c r="L253" s="32"/>
      <c r="M253" s="27" t="s">
        <v>28</v>
      </c>
    </row>
    <row r="254" spans="1:13" x14ac:dyDescent="0.2">
      <c r="A254" s="29"/>
      <c r="B254" s="15"/>
      <c r="C254" s="16"/>
      <c r="D254" s="13"/>
      <c r="E254" s="13"/>
      <c r="F254" s="14"/>
      <c r="G254" s="15"/>
      <c r="H254" s="16"/>
      <c r="I254" s="16"/>
      <c r="J254" s="16"/>
      <c r="K254" s="17"/>
      <c r="L254" s="15"/>
      <c r="M254" s="27" t="s">
        <v>28</v>
      </c>
    </row>
    <row r="255" spans="1:13" x14ac:dyDescent="0.2">
      <c r="A255" s="28" t="s">
        <v>220</v>
      </c>
      <c r="B255" s="15"/>
      <c r="C255" s="16"/>
      <c r="D255" s="13"/>
      <c r="E255" s="13"/>
      <c r="F255" s="14"/>
      <c r="G255" s="15"/>
      <c r="H255" s="16"/>
      <c r="I255" s="16"/>
      <c r="J255" s="16"/>
      <c r="K255" s="17"/>
      <c r="L255" s="15"/>
      <c r="M255" s="27" t="s">
        <v>28</v>
      </c>
    </row>
    <row r="256" spans="1:13" x14ac:dyDescent="0.2">
      <c r="A256" s="29"/>
      <c r="B256" s="15"/>
      <c r="C256" s="16"/>
      <c r="D256" s="13"/>
      <c r="E256" s="13"/>
      <c r="F256" s="14"/>
      <c r="G256" s="15"/>
      <c r="H256" s="16"/>
      <c r="I256" s="16"/>
      <c r="J256" s="16"/>
      <c r="K256" s="17"/>
      <c r="L256" s="15"/>
      <c r="M256" s="27" t="s">
        <v>28</v>
      </c>
    </row>
    <row r="257" spans="1:13" x14ac:dyDescent="0.2">
      <c r="A257" s="29" t="s">
        <v>221</v>
      </c>
      <c r="B257" s="30" t="s">
        <v>2</v>
      </c>
      <c r="C257" s="16"/>
      <c r="D257" s="13">
        <v>316</v>
      </c>
      <c r="E257" s="13">
        <v>130</v>
      </c>
      <c r="F257" s="14">
        <f t="shared" ref="F257:F277" si="24">SUM(D257:E257)</f>
        <v>446</v>
      </c>
      <c r="G257" s="15"/>
      <c r="H257" s="16"/>
      <c r="I257" s="16"/>
      <c r="J257" s="16"/>
      <c r="K257" s="17"/>
      <c r="L257" s="30" t="s">
        <v>13</v>
      </c>
      <c r="M257" s="27">
        <f t="shared" ref="M257:M277" si="25">D257/F257</f>
        <v>0.70852017937219736</v>
      </c>
    </row>
    <row r="258" spans="1:13" x14ac:dyDescent="0.2">
      <c r="A258" s="29" t="s">
        <v>222</v>
      </c>
      <c r="B258" s="30" t="s">
        <v>2</v>
      </c>
      <c r="C258" s="16"/>
      <c r="D258" s="13">
        <v>548</v>
      </c>
      <c r="E258" s="13">
        <v>223</v>
      </c>
      <c r="F258" s="14">
        <f t="shared" si="24"/>
        <v>771</v>
      </c>
      <c r="G258" s="15"/>
      <c r="H258" s="16"/>
      <c r="I258" s="16"/>
      <c r="J258" s="16"/>
      <c r="K258" s="17"/>
      <c r="L258" s="30" t="s">
        <v>13</v>
      </c>
      <c r="M258" s="27">
        <f t="shared" si="25"/>
        <v>0.71076523994811935</v>
      </c>
    </row>
    <row r="259" spans="1:13" x14ac:dyDescent="0.2">
      <c r="A259" s="29" t="s">
        <v>223</v>
      </c>
      <c r="B259" s="30" t="s">
        <v>2</v>
      </c>
      <c r="C259" s="16"/>
      <c r="D259" s="13">
        <v>394</v>
      </c>
      <c r="E259" s="13">
        <v>118</v>
      </c>
      <c r="F259" s="14">
        <f t="shared" si="24"/>
        <v>512</v>
      </c>
      <c r="G259" s="15"/>
      <c r="H259" s="16"/>
      <c r="I259" s="16"/>
      <c r="J259" s="16"/>
      <c r="K259" s="17"/>
      <c r="L259" s="30" t="s">
        <v>13</v>
      </c>
      <c r="M259" s="27">
        <f t="shared" si="25"/>
        <v>0.76953125</v>
      </c>
    </row>
    <row r="260" spans="1:13" x14ac:dyDescent="0.2">
      <c r="A260" s="29" t="s">
        <v>224</v>
      </c>
      <c r="B260" s="30" t="s">
        <v>2</v>
      </c>
      <c r="C260" s="16"/>
      <c r="D260" s="13">
        <v>448</v>
      </c>
      <c r="E260" s="13">
        <v>170</v>
      </c>
      <c r="F260" s="14">
        <f t="shared" si="24"/>
        <v>618</v>
      </c>
      <c r="G260" s="15"/>
      <c r="H260" s="16"/>
      <c r="I260" s="16"/>
      <c r="J260" s="16"/>
      <c r="K260" s="17"/>
      <c r="L260" s="30" t="s">
        <v>13</v>
      </c>
      <c r="M260" s="27">
        <f t="shared" si="25"/>
        <v>0.72491909385113273</v>
      </c>
    </row>
    <row r="261" spans="1:13" x14ac:dyDescent="0.2">
      <c r="A261" s="29" t="s">
        <v>225</v>
      </c>
      <c r="B261" s="30" t="s">
        <v>2</v>
      </c>
      <c r="C261" s="16"/>
      <c r="D261" s="13">
        <v>1699</v>
      </c>
      <c r="E261" s="13">
        <v>514</v>
      </c>
      <c r="F261" s="14">
        <f t="shared" si="24"/>
        <v>2213</v>
      </c>
      <c r="G261" s="15"/>
      <c r="H261" s="16"/>
      <c r="I261" s="16"/>
      <c r="J261" s="16"/>
      <c r="K261" s="17"/>
      <c r="L261" s="30" t="s">
        <v>13</v>
      </c>
      <c r="M261" s="27">
        <f t="shared" si="25"/>
        <v>0.76773610483506549</v>
      </c>
    </row>
    <row r="262" spans="1:13" x14ac:dyDescent="0.2">
      <c r="A262" s="29" t="s">
        <v>226</v>
      </c>
      <c r="B262" s="30" t="s">
        <v>2</v>
      </c>
      <c r="C262" s="16"/>
      <c r="D262" s="13">
        <v>221</v>
      </c>
      <c r="E262" s="13">
        <v>137</v>
      </c>
      <c r="F262" s="14">
        <f t="shared" si="24"/>
        <v>358</v>
      </c>
      <c r="G262" s="15"/>
      <c r="H262" s="16"/>
      <c r="I262" s="16"/>
      <c r="J262" s="16"/>
      <c r="K262" s="17"/>
      <c r="L262" s="30" t="s">
        <v>13</v>
      </c>
      <c r="M262" s="27">
        <f t="shared" si="25"/>
        <v>0.61731843575418999</v>
      </c>
    </row>
    <row r="263" spans="1:13" x14ac:dyDescent="0.2">
      <c r="A263" s="29" t="s">
        <v>227</v>
      </c>
      <c r="B263" s="30" t="s">
        <v>2</v>
      </c>
      <c r="C263" s="16"/>
      <c r="D263" s="13">
        <v>526</v>
      </c>
      <c r="E263" s="13">
        <v>178</v>
      </c>
      <c r="F263" s="14">
        <f t="shared" si="24"/>
        <v>704</v>
      </c>
      <c r="G263" s="15"/>
      <c r="H263" s="16"/>
      <c r="I263" s="16"/>
      <c r="J263" s="16"/>
      <c r="K263" s="17"/>
      <c r="L263" s="30" t="s">
        <v>13</v>
      </c>
      <c r="M263" s="27">
        <f t="shared" si="25"/>
        <v>0.74715909090909094</v>
      </c>
    </row>
    <row r="264" spans="1:13" x14ac:dyDescent="0.2">
      <c r="A264" s="29" t="s">
        <v>228</v>
      </c>
      <c r="B264" s="30" t="s">
        <v>2</v>
      </c>
      <c r="C264" s="16"/>
      <c r="D264" s="13">
        <v>237</v>
      </c>
      <c r="E264" s="13">
        <v>77</v>
      </c>
      <c r="F264" s="14">
        <f t="shared" si="24"/>
        <v>314</v>
      </c>
      <c r="G264" s="15"/>
      <c r="H264" s="16"/>
      <c r="I264" s="16"/>
      <c r="J264" s="16"/>
      <c r="K264" s="17"/>
      <c r="L264" s="30" t="s">
        <v>13</v>
      </c>
      <c r="M264" s="27">
        <f t="shared" si="25"/>
        <v>0.75477707006369432</v>
      </c>
    </row>
    <row r="265" spans="1:13" x14ac:dyDescent="0.2">
      <c r="A265" s="29" t="s">
        <v>229</v>
      </c>
      <c r="B265" s="30" t="s">
        <v>2</v>
      </c>
      <c r="C265" s="16"/>
      <c r="D265" s="13">
        <v>772</v>
      </c>
      <c r="E265" s="13">
        <v>213</v>
      </c>
      <c r="F265" s="14">
        <f t="shared" si="24"/>
        <v>985</v>
      </c>
      <c r="G265" s="15"/>
      <c r="H265" s="16"/>
      <c r="I265" s="16"/>
      <c r="J265" s="16"/>
      <c r="K265" s="17"/>
      <c r="L265" s="30" t="s">
        <v>13</v>
      </c>
      <c r="M265" s="27">
        <f t="shared" si="25"/>
        <v>0.78375634517766501</v>
      </c>
    </row>
    <row r="266" spans="1:13" x14ac:dyDescent="0.2">
      <c r="A266" s="29" t="s">
        <v>230</v>
      </c>
      <c r="B266" s="30" t="s">
        <v>2</v>
      </c>
      <c r="C266" s="16"/>
      <c r="D266" s="13">
        <v>3369</v>
      </c>
      <c r="E266" s="13">
        <v>803</v>
      </c>
      <c r="F266" s="14">
        <f t="shared" si="24"/>
        <v>4172</v>
      </c>
      <c r="G266" s="15"/>
      <c r="H266" s="16"/>
      <c r="I266" s="16"/>
      <c r="J266" s="16"/>
      <c r="K266" s="17"/>
      <c r="L266" s="30" t="s">
        <v>13</v>
      </c>
      <c r="M266" s="27">
        <f t="shared" si="25"/>
        <v>0.80752636625119845</v>
      </c>
    </row>
    <row r="267" spans="1:13" x14ac:dyDescent="0.2">
      <c r="A267" s="29" t="s">
        <v>231</v>
      </c>
      <c r="B267" s="30" t="s">
        <v>2</v>
      </c>
      <c r="C267" s="16"/>
      <c r="D267" s="13">
        <v>2855</v>
      </c>
      <c r="E267" s="13">
        <v>1216</v>
      </c>
      <c r="F267" s="14">
        <f t="shared" si="24"/>
        <v>4071</v>
      </c>
      <c r="G267" s="15"/>
      <c r="H267" s="16"/>
      <c r="I267" s="16"/>
      <c r="J267" s="16"/>
      <c r="K267" s="17"/>
      <c r="L267" s="30" t="s">
        <v>13</v>
      </c>
      <c r="M267" s="27">
        <f t="shared" si="25"/>
        <v>0.70130189142716781</v>
      </c>
    </row>
    <row r="268" spans="1:13" x14ac:dyDescent="0.2">
      <c r="A268" s="43" t="s">
        <v>232</v>
      </c>
      <c r="B268" s="30" t="s">
        <v>2</v>
      </c>
      <c r="C268" s="40"/>
      <c r="D268" s="44">
        <v>593</v>
      </c>
      <c r="E268" s="44">
        <v>161</v>
      </c>
      <c r="F268" s="14">
        <f t="shared" si="24"/>
        <v>754</v>
      </c>
      <c r="G268" s="30"/>
      <c r="H268" s="40"/>
      <c r="I268" s="40"/>
      <c r="J268" s="40"/>
      <c r="K268" s="41"/>
      <c r="L268" s="30" t="s">
        <v>13</v>
      </c>
      <c r="M268" s="27">
        <f t="shared" si="25"/>
        <v>0.78647214854111402</v>
      </c>
    </row>
    <row r="269" spans="1:13" x14ac:dyDescent="0.2">
      <c r="A269" s="29" t="s">
        <v>233</v>
      </c>
      <c r="B269" s="30" t="s">
        <v>2</v>
      </c>
      <c r="C269" s="16"/>
      <c r="D269" s="13">
        <v>780</v>
      </c>
      <c r="E269" s="13">
        <v>127</v>
      </c>
      <c r="F269" s="14">
        <f t="shared" si="24"/>
        <v>907</v>
      </c>
      <c r="G269" s="15"/>
      <c r="H269" s="16"/>
      <c r="I269" s="16"/>
      <c r="J269" s="16"/>
      <c r="K269" s="17"/>
      <c r="L269" s="30" t="s">
        <v>13</v>
      </c>
      <c r="M269" s="27">
        <f t="shared" si="25"/>
        <v>0.85997794928335169</v>
      </c>
    </row>
    <row r="270" spans="1:13" x14ac:dyDescent="0.2">
      <c r="A270" s="29" t="s">
        <v>234</v>
      </c>
      <c r="B270" s="30" t="s">
        <v>2</v>
      </c>
      <c r="C270" s="16"/>
      <c r="D270" s="13">
        <v>1174</v>
      </c>
      <c r="E270" s="13">
        <v>643</v>
      </c>
      <c r="F270" s="14">
        <f t="shared" si="24"/>
        <v>1817</v>
      </c>
      <c r="G270" s="15"/>
      <c r="H270" s="16"/>
      <c r="I270" s="16"/>
      <c r="J270" s="16"/>
      <c r="K270" s="17"/>
      <c r="L270" s="30" t="s">
        <v>13</v>
      </c>
      <c r="M270" s="27">
        <f t="shared" si="25"/>
        <v>0.64611997798569065</v>
      </c>
    </row>
    <row r="271" spans="1:13" x14ac:dyDescent="0.2">
      <c r="A271" s="29" t="s">
        <v>235</v>
      </c>
      <c r="B271" s="30" t="s">
        <v>2</v>
      </c>
      <c r="C271" s="16"/>
      <c r="D271" s="13">
        <v>1064</v>
      </c>
      <c r="E271" s="13">
        <v>442</v>
      </c>
      <c r="F271" s="14">
        <f t="shared" si="24"/>
        <v>1506</v>
      </c>
      <c r="G271" s="15"/>
      <c r="H271" s="16"/>
      <c r="I271" s="16"/>
      <c r="J271" s="16"/>
      <c r="K271" s="17"/>
      <c r="L271" s="30" t="s">
        <v>13</v>
      </c>
      <c r="M271" s="27">
        <f t="shared" si="25"/>
        <v>0.70650730411686591</v>
      </c>
    </row>
    <row r="272" spans="1:13" x14ac:dyDescent="0.2">
      <c r="A272" s="29" t="s">
        <v>236</v>
      </c>
      <c r="B272" s="30" t="s">
        <v>2</v>
      </c>
      <c r="C272" s="16"/>
      <c r="D272" s="13">
        <v>277</v>
      </c>
      <c r="E272" s="13">
        <v>88</v>
      </c>
      <c r="F272" s="14">
        <f t="shared" si="24"/>
        <v>365</v>
      </c>
      <c r="G272" s="15"/>
      <c r="H272" s="16"/>
      <c r="I272" s="16"/>
      <c r="J272" s="16"/>
      <c r="K272" s="17"/>
      <c r="L272" s="30" t="s">
        <v>13</v>
      </c>
      <c r="M272" s="27">
        <f t="shared" si="25"/>
        <v>0.75890410958904109</v>
      </c>
    </row>
    <row r="273" spans="1:13" x14ac:dyDescent="0.2">
      <c r="A273" s="29" t="s">
        <v>237</v>
      </c>
      <c r="B273" s="30" t="s">
        <v>2</v>
      </c>
      <c r="C273" s="16"/>
      <c r="D273" s="13">
        <v>629</v>
      </c>
      <c r="E273" s="13">
        <v>138</v>
      </c>
      <c r="F273" s="14">
        <f t="shared" si="24"/>
        <v>767</v>
      </c>
      <c r="G273" s="15"/>
      <c r="H273" s="16"/>
      <c r="I273" s="16"/>
      <c r="J273" s="16"/>
      <c r="K273" s="17"/>
      <c r="L273" s="30" t="s">
        <v>13</v>
      </c>
      <c r="M273" s="27">
        <f t="shared" si="25"/>
        <v>0.82007822685788789</v>
      </c>
    </row>
    <row r="274" spans="1:13" x14ac:dyDescent="0.2">
      <c r="A274" s="29" t="s">
        <v>238</v>
      </c>
      <c r="B274" s="30" t="s">
        <v>2</v>
      </c>
      <c r="C274" s="16"/>
      <c r="D274" s="13">
        <v>304</v>
      </c>
      <c r="E274" s="13">
        <v>78</v>
      </c>
      <c r="F274" s="14">
        <f t="shared" si="24"/>
        <v>382</v>
      </c>
      <c r="G274" s="15"/>
      <c r="H274" s="16"/>
      <c r="I274" s="16"/>
      <c r="J274" s="16"/>
      <c r="K274" s="17"/>
      <c r="L274" s="30" t="s">
        <v>13</v>
      </c>
      <c r="M274" s="27">
        <f t="shared" si="25"/>
        <v>0.79581151832460728</v>
      </c>
    </row>
    <row r="275" spans="1:13" x14ac:dyDescent="0.2">
      <c r="A275" s="29" t="s">
        <v>239</v>
      </c>
      <c r="B275" s="30" t="s">
        <v>2</v>
      </c>
      <c r="C275" s="16"/>
      <c r="D275" s="13">
        <v>634</v>
      </c>
      <c r="E275" s="13">
        <v>235</v>
      </c>
      <c r="F275" s="14">
        <f t="shared" si="24"/>
        <v>869</v>
      </c>
      <c r="G275" s="15"/>
      <c r="H275" s="16"/>
      <c r="I275" s="16"/>
      <c r="J275" s="16"/>
      <c r="K275" s="17"/>
      <c r="L275" s="30" t="s">
        <v>13</v>
      </c>
      <c r="M275" s="27">
        <f t="shared" si="25"/>
        <v>0.72957422324510934</v>
      </c>
    </row>
    <row r="276" spans="1:13" x14ac:dyDescent="0.2">
      <c r="A276" s="29" t="s">
        <v>240</v>
      </c>
      <c r="B276" s="30" t="s">
        <v>2</v>
      </c>
      <c r="C276" s="16"/>
      <c r="D276" s="13">
        <v>725</v>
      </c>
      <c r="E276" s="13">
        <v>184</v>
      </c>
      <c r="F276" s="14">
        <f t="shared" si="24"/>
        <v>909</v>
      </c>
      <c r="G276" s="15"/>
      <c r="H276" s="16"/>
      <c r="I276" s="16"/>
      <c r="J276" s="16"/>
      <c r="K276" s="17"/>
      <c r="L276" s="30" t="s">
        <v>13</v>
      </c>
      <c r="M276" s="27">
        <f t="shared" si="25"/>
        <v>0.79757975797579761</v>
      </c>
    </row>
    <row r="277" spans="1:13" x14ac:dyDescent="0.2">
      <c r="A277" s="29" t="s">
        <v>241</v>
      </c>
      <c r="B277" s="30" t="s">
        <v>2</v>
      </c>
      <c r="C277" s="16"/>
      <c r="D277" s="13">
        <v>755</v>
      </c>
      <c r="E277" s="13">
        <v>235</v>
      </c>
      <c r="F277" s="14">
        <f t="shared" si="24"/>
        <v>990</v>
      </c>
      <c r="G277" s="15"/>
      <c r="H277" s="16"/>
      <c r="I277" s="16"/>
      <c r="J277" s="16"/>
      <c r="K277" s="17"/>
      <c r="L277" s="30" t="s">
        <v>13</v>
      </c>
      <c r="M277" s="27">
        <f t="shared" si="25"/>
        <v>0.76262626262626265</v>
      </c>
    </row>
    <row r="278" spans="1:13" x14ac:dyDescent="0.2">
      <c r="A278" s="29"/>
      <c r="B278" s="15"/>
      <c r="C278" s="16"/>
      <c r="D278" s="13"/>
      <c r="E278" s="13"/>
      <c r="F278" s="14"/>
      <c r="G278" s="15"/>
      <c r="H278" s="16"/>
      <c r="I278" s="16"/>
      <c r="J278" s="16"/>
      <c r="K278" s="17"/>
      <c r="L278" s="15"/>
      <c r="M278" s="27" t="s">
        <v>28</v>
      </c>
    </row>
    <row r="279" spans="1:13" x14ac:dyDescent="0.2">
      <c r="A279" s="19" t="s">
        <v>6</v>
      </c>
      <c r="B279" s="32">
        <f>COUNTIF(B257:B277,"=P")</f>
        <v>21</v>
      </c>
      <c r="C279" s="19">
        <f>COUNTIF(C257:C277,"=D")</f>
        <v>0</v>
      </c>
      <c r="D279" s="36"/>
      <c r="E279" s="36"/>
      <c r="F279" s="37"/>
      <c r="G279" s="15"/>
      <c r="H279" s="16"/>
      <c r="I279" s="16"/>
      <c r="J279" s="16"/>
      <c r="K279" s="17"/>
      <c r="L279" s="15"/>
      <c r="M279" s="27" t="s">
        <v>28</v>
      </c>
    </row>
    <row r="280" spans="1:13" x14ac:dyDescent="0.2">
      <c r="A280" s="29"/>
      <c r="B280" s="15"/>
      <c r="C280" s="16"/>
      <c r="D280" s="13"/>
      <c r="E280" s="13"/>
      <c r="F280" s="14"/>
      <c r="G280" s="15"/>
      <c r="H280" s="16"/>
      <c r="I280" s="16"/>
      <c r="J280" s="16"/>
      <c r="K280" s="17"/>
      <c r="L280" s="15"/>
      <c r="M280" s="27" t="s">
        <v>28</v>
      </c>
    </row>
    <row r="281" spans="1:13" x14ac:dyDescent="0.2">
      <c r="A281" s="89" t="s">
        <v>242</v>
      </c>
      <c r="B281" s="66"/>
      <c r="C281" s="63"/>
      <c r="D281" s="64"/>
      <c r="E281" s="64"/>
      <c r="F281" s="53"/>
      <c r="G281" s="66"/>
      <c r="H281" s="63"/>
      <c r="I281" s="63"/>
      <c r="J281" s="63"/>
      <c r="K281" s="65"/>
      <c r="L281" s="66"/>
      <c r="M281" s="61" t="s">
        <v>28</v>
      </c>
    </row>
    <row r="282" spans="1:13" x14ac:dyDescent="0.2">
      <c r="A282" s="62"/>
      <c r="B282" s="66"/>
      <c r="C282" s="63"/>
      <c r="D282" s="64"/>
      <c r="E282" s="64"/>
      <c r="F282" s="53"/>
      <c r="G282" s="66"/>
      <c r="H282" s="63"/>
      <c r="I282" s="63"/>
      <c r="J282" s="63"/>
      <c r="K282" s="65"/>
      <c r="L282" s="66"/>
      <c r="M282" s="61" t="s">
        <v>28</v>
      </c>
    </row>
    <row r="283" spans="1:13" x14ac:dyDescent="0.2">
      <c r="A283" s="62" t="s">
        <v>243</v>
      </c>
      <c r="B283" s="59" t="s">
        <v>2</v>
      </c>
      <c r="C283" s="63"/>
      <c r="D283" s="64">
        <v>2023</v>
      </c>
      <c r="E283" s="64">
        <v>842</v>
      </c>
      <c r="F283" s="53">
        <f t="shared" ref="F283:F297" si="26">SUM(D283:E283)</f>
        <v>2865</v>
      </c>
      <c r="G283" s="59" t="s">
        <v>2</v>
      </c>
      <c r="H283" s="63"/>
      <c r="I283" s="63">
        <v>1964</v>
      </c>
      <c r="J283" s="63">
        <v>887</v>
      </c>
      <c r="K283" s="65">
        <f>+J283+I283</f>
        <v>2851</v>
      </c>
      <c r="L283" s="59" t="s">
        <v>13</v>
      </c>
      <c r="M283" s="61">
        <f t="shared" ref="M283:M297" si="27">D283/F283</f>
        <v>0.70610820244328099</v>
      </c>
    </row>
    <row r="284" spans="1:13" x14ac:dyDescent="0.2">
      <c r="A284" s="62" t="s">
        <v>244</v>
      </c>
      <c r="B284" s="59" t="s">
        <v>2</v>
      </c>
      <c r="C284" s="63"/>
      <c r="D284" s="64">
        <v>1567</v>
      </c>
      <c r="E284" s="64">
        <v>745</v>
      </c>
      <c r="F284" s="53">
        <f t="shared" si="26"/>
        <v>2312</v>
      </c>
      <c r="G284" s="66"/>
      <c r="H284" s="63"/>
      <c r="I284" s="63"/>
      <c r="J284" s="63"/>
      <c r="K284" s="65"/>
      <c r="L284" s="59" t="s">
        <v>13</v>
      </c>
      <c r="M284" s="61">
        <f t="shared" si="27"/>
        <v>0.67776816608996537</v>
      </c>
    </row>
    <row r="285" spans="1:13" x14ac:dyDescent="0.2">
      <c r="A285" s="62" t="s">
        <v>245</v>
      </c>
      <c r="B285" s="59" t="s">
        <v>2</v>
      </c>
      <c r="C285" s="63"/>
      <c r="D285" s="64">
        <v>283</v>
      </c>
      <c r="E285" s="64">
        <v>100</v>
      </c>
      <c r="F285" s="53">
        <f t="shared" si="26"/>
        <v>383</v>
      </c>
      <c r="G285" s="66"/>
      <c r="H285" s="63"/>
      <c r="I285" s="63"/>
      <c r="J285" s="63"/>
      <c r="K285" s="65"/>
      <c r="L285" s="59" t="s">
        <v>13</v>
      </c>
      <c r="M285" s="61">
        <f t="shared" si="27"/>
        <v>0.7389033942558747</v>
      </c>
    </row>
    <row r="286" spans="1:13" x14ac:dyDescent="0.2">
      <c r="A286" s="62" t="s">
        <v>246</v>
      </c>
      <c r="B286" s="59" t="s">
        <v>2</v>
      </c>
      <c r="C286" s="63"/>
      <c r="D286" s="64">
        <v>200</v>
      </c>
      <c r="E286" s="64">
        <v>23</v>
      </c>
      <c r="F286" s="53">
        <f t="shared" si="26"/>
        <v>223</v>
      </c>
      <c r="G286" s="59"/>
      <c r="H286" s="63"/>
      <c r="I286" s="63"/>
      <c r="J286" s="63"/>
      <c r="K286" s="65"/>
      <c r="L286" s="59" t="s">
        <v>13</v>
      </c>
      <c r="M286" s="61">
        <f t="shared" si="27"/>
        <v>0.89686098654708524</v>
      </c>
    </row>
    <row r="287" spans="1:13" x14ac:dyDescent="0.2">
      <c r="A287" s="62" t="s">
        <v>247</v>
      </c>
      <c r="B287" s="59" t="s">
        <v>2</v>
      </c>
      <c r="C287" s="63"/>
      <c r="D287" s="64">
        <v>1168</v>
      </c>
      <c r="E287" s="64">
        <v>283</v>
      </c>
      <c r="F287" s="53">
        <f t="shared" si="26"/>
        <v>1451</v>
      </c>
      <c r="G287" s="59"/>
      <c r="H287" s="63"/>
      <c r="I287" s="63"/>
      <c r="J287" s="63"/>
      <c r="K287" s="65"/>
      <c r="L287" s="59" t="s">
        <v>13</v>
      </c>
      <c r="M287" s="61">
        <f t="shared" si="27"/>
        <v>0.80496209510682293</v>
      </c>
    </row>
    <row r="288" spans="1:13" x14ac:dyDescent="0.2">
      <c r="A288" s="62" t="s">
        <v>248</v>
      </c>
      <c r="B288" s="59" t="s">
        <v>2</v>
      </c>
      <c r="C288" s="63"/>
      <c r="D288" s="64">
        <v>241</v>
      </c>
      <c r="E288" s="64">
        <v>46</v>
      </c>
      <c r="F288" s="53">
        <f t="shared" si="26"/>
        <v>287</v>
      </c>
      <c r="G288" s="59"/>
      <c r="H288" s="63"/>
      <c r="I288" s="63"/>
      <c r="J288" s="63"/>
      <c r="K288" s="65"/>
      <c r="L288" s="59" t="s">
        <v>13</v>
      </c>
      <c r="M288" s="61">
        <f t="shared" si="27"/>
        <v>0.83972125435540068</v>
      </c>
    </row>
    <row r="289" spans="1:13" x14ac:dyDescent="0.2">
      <c r="A289" s="62" t="s">
        <v>249</v>
      </c>
      <c r="B289" s="59" t="s">
        <v>2</v>
      </c>
      <c r="C289" s="63"/>
      <c r="D289" s="64">
        <v>1115</v>
      </c>
      <c r="E289" s="64">
        <v>411</v>
      </c>
      <c r="F289" s="53">
        <f t="shared" si="26"/>
        <v>1526</v>
      </c>
      <c r="G289" s="66"/>
      <c r="H289" s="63"/>
      <c r="I289" s="63"/>
      <c r="J289" s="63"/>
      <c r="K289" s="65"/>
      <c r="L289" s="59" t="s">
        <v>13</v>
      </c>
      <c r="M289" s="61">
        <f t="shared" si="27"/>
        <v>0.73066841415465267</v>
      </c>
    </row>
    <row r="290" spans="1:13" s="52" customFormat="1" x14ac:dyDescent="0.2">
      <c r="A290" s="76" t="s">
        <v>250</v>
      </c>
      <c r="B290" s="77"/>
      <c r="C290" s="78" t="s">
        <v>3</v>
      </c>
      <c r="D290" s="79">
        <v>1526</v>
      </c>
      <c r="E290" s="79">
        <v>1137</v>
      </c>
      <c r="F290" s="80">
        <f t="shared" si="26"/>
        <v>2663</v>
      </c>
      <c r="G290" s="77"/>
      <c r="H290" s="78"/>
      <c r="I290" s="78"/>
      <c r="J290" s="78"/>
      <c r="K290" s="81"/>
      <c r="L290" s="77" t="s">
        <v>96</v>
      </c>
      <c r="M290" s="82">
        <f t="shared" si="27"/>
        <v>0.57303792714983104</v>
      </c>
    </row>
    <row r="291" spans="1:13" x14ac:dyDescent="0.2">
      <c r="A291" s="62" t="s">
        <v>251</v>
      </c>
      <c r="B291" s="59" t="s">
        <v>2</v>
      </c>
      <c r="C291" s="63"/>
      <c r="D291" s="64">
        <v>138</v>
      </c>
      <c r="E291" s="64">
        <v>88</v>
      </c>
      <c r="F291" s="53">
        <f t="shared" si="26"/>
        <v>226</v>
      </c>
      <c r="G291" s="59" t="s">
        <v>2</v>
      </c>
      <c r="H291" s="63"/>
      <c r="I291" s="94">
        <v>152</v>
      </c>
      <c r="J291" s="94">
        <v>73</v>
      </c>
      <c r="K291" s="42">
        <f>+J291+I291</f>
        <v>225</v>
      </c>
      <c r="L291" s="59" t="s">
        <v>13</v>
      </c>
      <c r="M291" s="61">
        <f t="shared" si="27"/>
        <v>0.61061946902654862</v>
      </c>
    </row>
    <row r="292" spans="1:13" x14ac:dyDescent="0.2">
      <c r="A292" s="62" t="s">
        <v>252</v>
      </c>
      <c r="B292" s="59" t="s">
        <v>2</v>
      </c>
      <c r="C292" s="63"/>
      <c r="D292" s="64">
        <v>354</v>
      </c>
      <c r="E292" s="64">
        <v>104</v>
      </c>
      <c r="F292" s="53">
        <f t="shared" si="26"/>
        <v>458</v>
      </c>
      <c r="G292" s="59"/>
      <c r="H292" s="63"/>
      <c r="I292" s="63"/>
      <c r="J292" s="63"/>
      <c r="K292" s="65"/>
      <c r="L292" s="59" t="s">
        <v>13</v>
      </c>
      <c r="M292" s="61">
        <f t="shared" si="27"/>
        <v>0.77292576419213976</v>
      </c>
    </row>
    <row r="293" spans="1:13" x14ac:dyDescent="0.2">
      <c r="A293" s="62" t="s">
        <v>253</v>
      </c>
      <c r="B293" s="59" t="s">
        <v>2</v>
      </c>
      <c r="C293" s="63"/>
      <c r="D293" s="64">
        <v>441</v>
      </c>
      <c r="E293" s="64">
        <v>277</v>
      </c>
      <c r="F293" s="53">
        <f t="shared" si="26"/>
        <v>718</v>
      </c>
      <c r="G293" s="59" t="s">
        <v>2</v>
      </c>
      <c r="H293" s="45" t="s">
        <v>3</v>
      </c>
      <c r="I293" s="45" t="s">
        <v>898</v>
      </c>
      <c r="J293" s="45" t="s">
        <v>899</v>
      </c>
      <c r="K293" s="42" t="s">
        <v>900</v>
      </c>
      <c r="L293" s="59" t="s">
        <v>96</v>
      </c>
      <c r="M293" s="61">
        <f t="shared" si="27"/>
        <v>0.61420612813370479</v>
      </c>
    </row>
    <row r="294" spans="1:13" x14ac:dyDescent="0.2">
      <c r="A294" s="62" t="s">
        <v>254</v>
      </c>
      <c r="B294" s="59" t="s">
        <v>2</v>
      </c>
      <c r="C294" s="63"/>
      <c r="D294" s="64">
        <v>88</v>
      </c>
      <c r="E294" s="64">
        <v>5</v>
      </c>
      <c r="F294" s="53">
        <f t="shared" si="26"/>
        <v>93</v>
      </c>
      <c r="G294" s="59"/>
      <c r="H294" s="63"/>
      <c r="I294" s="63"/>
      <c r="J294" s="63"/>
      <c r="K294" s="65"/>
      <c r="L294" s="59" t="s">
        <v>13</v>
      </c>
      <c r="M294" s="61">
        <f t="shared" si="27"/>
        <v>0.94623655913978499</v>
      </c>
    </row>
    <row r="295" spans="1:13" x14ac:dyDescent="0.2">
      <c r="A295" s="62" t="s">
        <v>255</v>
      </c>
      <c r="B295" s="59" t="s">
        <v>2</v>
      </c>
      <c r="C295" s="63"/>
      <c r="D295" s="64">
        <v>573</v>
      </c>
      <c r="E295" s="64">
        <v>251</v>
      </c>
      <c r="F295" s="53">
        <f t="shared" si="26"/>
        <v>824</v>
      </c>
      <c r="G295" s="59"/>
      <c r="H295" s="63"/>
      <c r="I295" s="63"/>
      <c r="J295" s="63"/>
      <c r="K295" s="65"/>
      <c r="L295" s="59" t="s">
        <v>13</v>
      </c>
      <c r="M295" s="61">
        <f t="shared" si="27"/>
        <v>0.69538834951456308</v>
      </c>
    </row>
    <row r="296" spans="1:13" x14ac:dyDescent="0.2">
      <c r="A296" s="62" t="s">
        <v>256</v>
      </c>
      <c r="B296" s="59" t="s">
        <v>2</v>
      </c>
      <c r="C296" s="63"/>
      <c r="D296" s="64">
        <v>197</v>
      </c>
      <c r="E296" s="64">
        <v>68</v>
      </c>
      <c r="F296" s="53">
        <f t="shared" si="26"/>
        <v>265</v>
      </c>
      <c r="G296" s="59"/>
      <c r="H296" s="63"/>
      <c r="I296" s="63"/>
      <c r="J296" s="63"/>
      <c r="K296" s="65"/>
      <c r="L296" s="59" t="s">
        <v>13</v>
      </c>
      <c r="M296" s="61">
        <f t="shared" si="27"/>
        <v>0.74339622641509429</v>
      </c>
    </row>
    <row r="297" spans="1:13" x14ac:dyDescent="0.2">
      <c r="A297" s="62" t="s">
        <v>257</v>
      </c>
      <c r="B297" s="59" t="s">
        <v>2</v>
      </c>
      <c r="C297" s="63"/>
      <c r="D297" s="64">
        <v>124</v>
      </c>
      <c r="E297" s="64">
        <v>29</v>
      </c>
      <c r="F297" s="53">
        <f t="shared" si="26"/>
        <v>153</v>
      </c>
      <c r="G297" s="59" t="s">
        <v>62</v>
      </c>
      <c r="H297" s="63"/>
      <c r="I297" s="45" t="s">
        <v>901</v>
      </c>
      <c r="J297" s="45" t="s">
        <v>902</v>
      </c>
      <c r="K297" s="42" t="s">
        <v>903</v>
      </c>
      <c r="L297" s="59" t="s">
        <v>13</v>
      </c>
      <c r="M297" s="61">
        <f t="shared" si="27"/>
        <v>0.81045751633986929</v>
      </c>
    </row>
    <row r="298" spans="1:13" x14ac:dyDescent="0.2">
      <c r="A298" s="62"/>
      <c r="B298" s="66"/>
      <c r="C298" s="63"/>
      <c r="D298" s="64"/>
      <c r="E298" s="64"/>
      <c r="F298" s="53"/>
      <c r="G298" s="66"/>
      <c r="H298" s="63"/>
      <c r="I298" s="63"/>
      <c r="J298" s="63"/>
      <c r="K298" s="65"/>
      <c r="L298" s="66"/>
      <c r="M298" s="61" t="s">
        <v>28</v>
      </c>
    </row>
    <row r="299" spans="1:13" x14ac:dyDescent="0.2">
      <c r="A299" s="90" t="s">
        <v>6</v>
      </c>
      <c r="B299" s="91">
        <f>COUNTIF(B283:B297,"=P")</f>
        <v>14</v>
      </c>
      <c r="C299" s="90">
        <f>COUNTIF(C283:C297,"=D")</f>
        <v>1</v>
      </c>
      <c r="D299" s="92"/>
      <c r="E299" s="92"/>
      <c r="F299" s="93"/>
      <c r="G299" s="66"/>
      <c r="H299" s="63"/>
      <c r="I299" s="63"/>
      <c r="J299" s="63"/>
      <c r="K299" s="65"/>
      <c r="L299" s="66"/>
      <c r="M299" s="61" t="s">
        <v>28</v>
      </c>
    </row>
    <row r="300" spans="1:13" x14ac:dyDescent="0.2">
      <c r="A300" s="29"/>
      <c r="B300" s="15"/>
      <c r="C300" s="16"/>
      <c r="D300" s="13"/>
      <c r="E300" s="13"/>
      <c r="F300" s="14"/>
      <c r="G300" s="15"/>
      <c r="H300" s="16"/>
      <c r="I300" s="16"/>
      <c r="J300" s="16"/>
      <c r="K300" s="17"/>
      <c r="L300" s="15"/>
      <c r="M300" s="27" t="s">
        <v>28</v>
      </c>
    </row>
    <row r="301" spans="1:13" x14ac:dyDescent="0.2">
      <c r="A301" s="28" t="s">
        <v>258</v>
      </c>
      <c r="B301" s="15"/>
      <c r="C301" s="16"/>
      <c r="D301" s="13"/>
      <c r="E301" s="13"/>
      <c r="F301" s="14"/>
      <c r="G301" s="15"/>
      <c r="H301" s="16"/>
      <c r="I301" s="16"/>
      <c r="J301" s="16"/>
      <c r="K301" s="17"/>
      <c r="L301" s="15"/>
      <c r="M301" s="27" t="s">
        <v>28</v>
      </c>
    </row>
    <row r="302" spans="1:13" x14ac:dyDescent="0.2">
      <c r="A302" s="29"/>
      <c r="B302" s="15"/>
      <c r="C302" s="16"/>
      <c r="D302" s="13"/>
      <c r="E302" s="13"/>
      <c r="F302" s="14"/>
      <c r="G302" s="15"/>
      <c r="H302" s="16"/>
      <c r="I302" s="16"/>
      <c r="J302" s="16"/>
      <c r="K302" s="17"/>
      <c r="L302" s="15"/>
      <c r="M302" s="27" t="s">
        <v>28</v>
      </c>
    </row>
    <row r="303" spans="1:13" x14ac:dyDescent="0.2">
      <c r="A303" s="29" t="s">
        <v>259</v>
      </c>
      <c r="B303" s="15" t="s">
        <v>2</v>
      </c>
      <c r="C303" s="16"/>
      <c r="D303" s="13">
        <v>754</v>
      </c>
      <c r="E303" s="13">
        <v>61</v>
      </c>
      <c r="F303" s="14">
        <f t="shared" ref="F303:F312" si="28">SUM(D303:E303)</f>
        <v>815</v>
      </c>
      <c r="G303" s="15"/>
      <c r="H303" s="16"/>
      <c r="I303" s="16"/>
      <c r="J303" s="16"/>
      <c r="K303" s="17"/>
      <c r="L303" s="30" t="s">
        <v>96</v>
      </c>
      <c r="M303" s="27">
        <f t="shared" ref="M303:M312" si="29">D303/F303</f>
        <v>0.92515337423312882</v>
      </c>
    </row>
    <row r="304" spans="1:13" s="52" customFormat="1" x14ac:dyDescent="0.2">
      <c r="A304" s="76" t="s">
        <v>260</v>
      </c>
      <c r="B304" s="77"/>
      <c r="C304" s="78" t="s">
        <v>3</v>
      </c>
      <c r="D304" s="79">
        <v>606</v>
      </c>
      <c r="E304" s="79">
        <v>464</v>
      </c>
      <c r="F304" s="80">
        <f t="shared" si="28"/>
        <v>1070</v>
      </c>
      <c r="G304" s="77" t="s">
        <v>33</v>
      </c>
      <c r="H304" s="78" t="s">
        <v>3</v>
      </c>
      <c r="I304" s="78" t="s">
        <v>772</v>
      </c>
      <c r="J304" s="78" t="s">
        <v>773</v>
      </c>
      <c r="K304" s="81" t="s">
        <v>774</v>
      </c>
      <c r="L304" s="77" t="s">
        <v>96</v>
      </c>
      <c r="M304" s="82">
        <f t="shared" si="29"/>
        <v>0.56635514018691591</v>
      </c>
    </row>
    <row r="305" spans="1:13" x14ac:dyDescent="0.2">
      <c r="A305" s="29" t="s">
        <v>261</v>
      </c>
      <c r="B305" s="15" t="s">
        <v>2</v>
      </c>
      <c r="C305" s="16"/>
      <c r="D305" s="13">
        <v>512</v>
      </c>
      <c r="E305" s="13">
        <v>194</v>
      </c>
      <c r="F305" s="14">
        <f t="shared" si="28"/>
        <v>706</v>
      </c>
      <c r="G305" s="15"/>
      <c r="H305" s="16"/>
      <c r="I305" s="16"/>
      <c r="J305" s="16"/>
      <c r="K305" s="17"/>
      <c r="L305" s="30" t="s">
        <v>13</v>
      </c>
      <c r="M305" s="27">
        <f t="shared" si="29"/>
        <v>0.72521246458923516</v>
      </c>
    </row>
    <row r="306" spans="1:13" x14ac:dyDescent="0.2">
      <c r="A306" s="29" t="s">
        <v>262</v>
      </c>
      <c r="B306" s="15" t="s">
        <v>2</v>
      </c>
      <c r="C306" s="16"/>
      <c r="D306" s="13">
        <v>768</v>
      </c>
      <c r="E306" s="13">
        <v>446</v>
      </c>
      <c r="F306" s="14">
        <f t="shared" si="28"/>
        <v>1214</v>
      </c>
      <c r="G306" s="15"/>
      <c r="H306" s="16"/>
      <c r="I306" s="16"/>
      <c r="J306" s="16"/>
      <c r="K306" s="17"/>
      <c r="L306" s="30" t="s">
        <v>13</v>
      </c>
      <c r="M306" s="27">
        <f t="shared" si="29"/>
        <v>0.63261943986820424</v>
      </c>
    </row>
    <row r="307" spans="1:13" x14ac:dyDescent="0.2">
      <c r="A307" s="29" t="s">
        <v>263</v>
      </c>
      <c r="B307" s="15" t="s">
        <v>2</v>
      </c>
      <c r="C307" s="16"/>
      <c r="D307" s="13">
        <v>421</v>
      </c>
      <c r="E307" s="13">
        <v>138</v>
      </c>
      <c r="F307" s="14">
        <f t="shared" si="28"/>
        <v>559</v>
      </c>
      <c r="G307" s="15" t="s">
        <v>2</v>
      </c>
      <c r="H307" s="16"/>
      <c r="I307" s="48">
        <v>408</v>
      </c>
      <c r="J307" s="48">
        <v>154</v>
      </c>
      <c r="K307" s="17">
        <f>SUM(I307:J307)</f>
        <v>562</v>
      </c>
      <c r="L307" s="30" t="s">
        <v>13</v>
      </c>
      <c r="M307" s="27">
        <f t="shared" si="29"/>
        <v>0.75313059033989271</v>
      </c>
    </row>
    <row r="308" spans="1:13" x14ac:dyDescent="0.2">
      <c r="A308" s="29" t="s">
        <v>264</v>
      </c>
      <c r="B308" s="15" t="s">
        <v>2</v>
      </c>
      <c r="C308" s="16"/>
      <c r="D308" s="13">
        <v>578</v>
      </c>
      <c r="E308" s="13">
        <v>195</v>
      </c>
      <c r="F308" s="14">
        <f t="shared" si="28"/>
        <v>773</v>
      </c>
      <c r="G308" s="15" t="s">
        <v>2</v>
      </c>
      <c r="H308" s="16"/>
      <c r="I308" s="16">
        <v>579</v>
      </c>
      <c r="J308" s="16">
        <v>189</v>
      </c>
      <c r="K308" s="17">
        <f>SUM(I308:J308)</f>
        <v>768</v>
      </c>
      <c r="L308" s="30" t="s">
        <v>13</v>
      </c>
      <c r="M308" s="27">
        <f t="shared" si="29"/>
        <v>0.74773609314359635</v>
      </c>
    </row>
    <row r="309" spans="1:13" x14ac:dyDescent="0.2">
      <c r="A309" s="29" t="s">
        <v>265</v>
      </c>
      <c r="B309" s="30" t="s">
        <v>2</v>
      </c>
      <c r="C309" s="16"/>
      <c r="D309" s="13">
        <v>132</v>
      </c>
      <c r="E309" s="13">
        <v>45</v>
      </c>
      <c r="F309" s="14">
        <f t="shared" si="28"/>
        <v>177</v>
      </c>
      <c r="G309" s="15"/>
      <c r="H309" s="16"/>
      <c r="I309" s="16"/>
      <c r="J309" s="16"/>
      <c r="K309" s="17"/>
      <c r="L309" s="30" t="s">
        <v>13</v>
      </c>
      <c r="M309" s="27">
        <f t="shared" si="29"/>
        <v>0.74576271186440679</v>
      </c>
    </row>
    <row r="310" spans="1:13" x14ac:dyDescent="0.2">
      <c r="A310" s="29" t="s">
        <v>266</v>
      </c>
      <c r="B310" s="15" t="s">
        <v>2</v>
      </c>
      <c r="C310" s="16"/>
      <c r="D310" s="13">
        <v>227</v>
      </c>
      <c r="E310" s="13">
        <v>118</v>
      </c>
      <c r="F310" s="14">
        <f t="shared" si="28"/>
        <v>345</v>
      </c>
      <c r="G310" s="15"/>
      <c r="H310" s="16"/>
      <c r="I310" s="48"/>
      <c r="J310" s="48"/>
      <c r="K310" s="17"/>
      <c r="L310" s="30" t="s">
        <v>13</v>
      </c>
      <c r="M310" s="27">
        <f t="shared" si="29"/>
        <v>0.65797101449275364</v>
      </c>
    </row>
    <row r="311" spans="1:13" x14ac:dyDescent="0.2">
      <c r="A311" s="29" t="s">
        <v>267</v>
      </c>
      <c r="B311" s="15" t="s">
        <v>2</v>
      </c>
      <c r="C311" s="16"/>
      <c r="D311" s="13">
        <v>210</v>
      </c>
      <c r="E311" s="13">
        <v>115</v>
      </c>
      <c r="F311" s="14">
        <f t="shared" si="28"/>
        <v>325</v>
      </c>
      <c r="G311" s="30" t="s">
        <v>2</v>
      </c>
      <c r="H311" s="16"/>
      <c r="I311" s="16">
        <v>221</v>
      </c>
      <c r="J311" s="16">
        <v>104</v>
      </c>
      <c r="K311" s="17">
        <f>+J311+I311</f>
        <v>325</v>
      </c>
      <c r="L311" s="30" t="s">
        <v>13</v>
      </c>
      <c r="M311" s="27">
        <f t="shared" si="29"/>
        <v>0.64615384615384619</v>
      </c>
    </row>
    <row r="312" spans="1:13" x14ac:dyDescent="0.2">
      <c r="A312" s="29" t="s">
        <v>268</v>
      </c>
      <c r="B312" s="15" t="s">
        <v>2</v>
      </c>
      <c r="C312" s="16"/>
      <c r="D312" s="13">
        <v>399</v>
      </c>
      <c r="E312" s="13">
        <v>64</v>
      </c>
      <c r="F312" s="14">
        <f t="shared" si="28"/>
        <v>463</v>
      </c>
      <c r="G312" s="15" t="s">
        <v>2</v>
      </c>
      <c r="H312" s="16"/>
      <c r="I312" s="16">
        <v>375</v>
      </c>
      <c r="J312" s="16">
        <v>92</v>
      </c>
      <c r="K312" s="17">
        <f>SUM(I312:J312)</f>
        <v>467</v>
      </c>
      <c r="L312" s="30" t="s">
        <v>13</v>
      </c>
      <c r="M312" s="27">
        <f t="shared" si="29"/>
        <v>0.86177105831533474</v>
      </c>
    </row>
    <row r="313" spans="1:13" x14ac:dyDescent="0.2">
      <c r="A313" s="29"/>
      <c r="B313" s="15"/>
      <c r="C313" s="16"/>
      <c r="D313" s="13"/>
      <c r="E313" s="13"/>
      <c r="F313" s="14"/>
      <c r="G313" s="15"/>
      <c r="H313" s="16"/>
      <c r="I313" s="16"/>
      <c r="J313" s="16"/>
      <c r="K313" s="17"/>
      <c r="L313" s="15"/>
      <c r="M313" s="27" t="s">
        <v>28</v>
      </c>
    </row>
    <row r="314" spans="1:13" s="46" customFormat="1" x14ac:dyDescent="0.2">
      <c r="A314" s="19" t="s">
        <v>6</v>
      </c>
      <c r="B314" s="32">
        <f>COUNTIF(B303:B312,"=P")</f>
        <v>9</v>
      </c>
      <c r="C314" s="19">
        <f>COUNTIF(C303:C312,"=D")</f>
        <v>1</v>
      </c>
      <c r="D314" s="36"/>
      <c r="E314" s="36"/>
      <c r="F314" s="37"/>
      <c r="G314" s="32"/>
      <c r="H314" s="19"/>
      <c r="I314" s="19"/>
      <c r="J314" s="19"/>
      <c r="K314" s="38"/>
      <c r="L314" s="32"/>
      <c r="M314" s="27" t="s">
        <v>28</v>
      </c>
    </row>
    <row r="315" spans="1:13" x14ac:dyDescent="0.2">
      <c r="A315" s="29"/>
      <c r="B315" s="15"/>
      <c r="C315" s="16"/>
      <c r="D315" s="13"/>
      <c r="E315" s="13"/>
      <c r="F315" s="14"/>
      <c r="G315" s="15"/>
      <c r="H315" s="16"/>
      <c r="I315" s="16"/>
      <c r="J315" s="16"/>
      <c r="K315" s="17"/>
      <c r="L315" s="15"/>
      <c r="M315" s="27" t="s">
        <v>28</v>
      </c>
    </row>
    <row r="316" spans="1:13" x14ac:dyDescent="0.2">
      <c r="A316" s="28" t="s">
        <v>269</v>
      </c>
      <c r="B316" s="15"/>
      <c r="C316" s="16"/>
      <c r="D316" s="13"/>
      <c r="E316" s="13"/>
      <c r="F316" s="14"/>
      <c r="G316" s="15"/>
      <c r="H316" s="16"/>
      <c r="I316" s="16"/>
      <c r="J316" s="16"/>
      <c r="K316" s="17"/>
      <c r="L316" s="15"/>
      <c r="M316" s="27" t="s">
        <v>28</v>
      </c>
    </row>
    <row r="317" spans="1:13" x14ac:dyDescent="0.2">
      <c r="A317" s="29"/>
      <c r="B317" s="15"/>
      <c r="C317" s="16"/>
      <c r="D317" s="13"/>
      <c r="E317" s="13"/>
      <c r="F317" s="14"/>
      <c r="G317" s="15"/>
      <c r="H317" s="16"/>
      <c r="I317" s="16"/>
      <c r="J317" s="16"/>
      <c r="K317" s="17"/>
      <c r="L317" s="15"/>
      <c r="M317" s="27" t="s">
        <v>28</v>
      </c>
    </row>
    <row r="318" spans="1:13" x14ac:dyDescent="0.2">
      <c r="A318" s="62" t="s">
        <v>270</v>
      </c>
      <c r="B318" s="59" t="s">
        <v>2</v>
      </c>
      <c r="C318" s="63"/>
      <c r="D318" s="64">
        <v>484</v>
      </c>
      <c r="E318" s="64">
        <v>328</v>
      </c>
      <c r="F318" s="53">
        <f t="shared" ref="F318:F335" si="30">SUM(D318:E318)</f>
        <v>812</v>
      </c>
      <c r="G318" s="66"/>
      <c r="H318" s="63"/>
      <c r="I318" s="63"/>
      <c r="J318" s="63"/>
      <c r="K318" s="65"/>
      <c r="L318" s="59" t="s">
        <v>13</v>
      </c>
      <c r="M318" s="61">
        <f t="shared" ref="M318:M335" si="31">D318/F318</f>
        <v>0.59605911330049266</v>
      </c>
    </row>
    <row r="319" spans="1:13" x14ac:dyDescent="0.2">
      <c r="A319" s="58" t="s">
        <v>271</v>
      </c>
      <c r="B319" s="59" t="s">
        <v>2</v>
      </c>
      <c r="C319" s="45"/>
      <c r="D319" s="60">
        <v>668</v>
      </c>
      <c r="E319" s="60">
        <v>166</v>
      </c>
      <c r="F319" s="53">
        <f t="shared" si="30"/>
        <v>834</v>
      </c>
      <c r="G319" s="59" t="s">
        <v>2</v>
      </c>
      <c r="H319" s="45"/>
      <c r="I319" s="45">
        <v>658</v>
      </c>
      <c r="J319" s="45">
        <v>176</v>
      </c>
      <c r="K319" s="42">
        <f>+J319+I319</f>
        <v>834</v>
      </c>
      <c r="L319" s="59" t="s">
        <v>96</v>
      </c>
      <c r="M319" s="61">
        <f t="shared" si="31"/>
        <v>0.80095923261390889</v>
      </c>
    </row>
    <row r="320" spans="1:13" x14ac:dyDescent="0.2">
      <c r="A320" s="62" t="s">
        <v>272</v>
      </c>
      <c r="B320" s="59" t="s">
        <v>2</v>
      </c>
      <c r="C320" s="63"/>
      <c r="D320" s="64">
        <v>772</v>
      </c>
      <c r="E320" s="64">
        <v>435</v>
      </c>
      <c r="F320" s="53">
        <f t="shared" si="30"/>
        <v>1207</v>
      </c>
      <c r="G320" s="59" t="s">
        <v>2</v>
      </c>
      <c r="H320" s="63"/>
      <c r="I320" s="63">
        <v>744</v>
      </c>
      <c r="J320" s="63">
        <v>462</v>
      </c>
      <c r="K320" s="65">
        <f>+J320+I320</f>
        <v>1206</v>
      </c>
      <c r="L320" s="59" t="s">
        <v>13</v>
      </c>
      <c r="M320" s="61">
        <f t="shared" si="31"/>
        <v>0.63960231980115989</v>
      </c>
    </row>
    <row r="321" spans="1:13" x14ac:dyDescent="0.2">
      <c r="A321" s="62" t="s">
        <v>273</v>
      </c>
      <c r="B321" s="59" t="s">
        <v>2</v>
      </c>
      <c r="C321" s="63"/>
      <c r="D321" s="64">
        <v>591</v>
      </c>
      <c r="E321" s="64">
        <v>224</v>
      </c>
      <c r="F321" s="53">
        <f t="shared" si="30"/>
        <v>815</v>
      </c>
      <c r="G321" s="66"/>
      <c r="H321" s="63"/>
      <c r="I321" s="63"/>
      <c r="J321" s="63"/>
      <c r="K321" s="65"/>
      <c r="L321" s="59" t="s">
        <v>13</v>
      </c>
      <c r="M321" s="61">
        <f t="shared" si="31"/>
        <v>0.72515337423312887</v>
      </c>
    </row>
    <row r="322" spans="1:13" x14ac:dyDescent="0.2">
      <c r="A322" s="62" t="s">
        <v>274</v>
      </c>
      <c r="B322" s="59" t="s">
        <v>2</v>
      </c>
      <c r="C322" s="63"/>
      <c r="D322" s="64">
        <v>1458</v>
      </c>
      <c r="E322" s="64">
        <v>234</v>
      </c>
      <c r="F322" s="53">
        <f t="shared" si="30"/>
        <v>1692</v>
      </c>
      <c r="G322" s="59" t="s">
        <v>2</v>
      </c>
      <c r="H322" s="63"/>
      <c r="I322" s="63">
        <v>1345</v>
      </c>
      <c r="J322" s="63">
        <v>350</v>
      </c>
      <c r="K322" s="65">
        <f>+J322+I322</f>
        <v>1695</v>
      </c>
      <c r="L322" s="59" t="s">
        <v>13</v>
      </c>
      <c r="M322" s="61">
        <f t="shared" si="31"/>
        <v>0.86170212765957444</v>
      </c>
    </row>
    <row r="323" spans="1:13" x14ac:dyDescent="0.2">
      <c r="A323" s="62" t="s">
        <v>275</v>
      </c>
      <c r="B323" s="59" t="s">
        <v>2</v>
      </c>
      <c r="C323" s="63"/>
      <c r="D323" s="64">
        <v>238</v>
      </c>
      <c r="E323" s="64">
        <v>63</v>
      </c>
      <c r="F323" s="53">
        <f t="shared" si="30"/>
        <v>301</v>
      </c>
      <c r="G323" s="59" t="s">
        <v>2</v>
      </c>
      <c r="H323" s="63"/>
      <c r="I323" s="63">
        <v>276</v>
      </c>
      <c r="J323" s="63">
        <v>15</v>
      </c>
      <c r="K323" s="65">
        <f>+J323+I323</f>
        <v>291</v>
      </c>
      <c r="L323" s="59" t="s">
        <v>13</v>
      </c>
      <c r="M323" s="61">
        <f t="shared" si="31"/>
        <v>0.79069767441860461</v>
      </c>
    </row>
    <row r="324" spans="1:13" x14ac:dyDescent="0.2">
      <c r="A324" s="58" t="s">
        <v>276</v>
      </c>
      <c r="B324" s="59" t="s">
        <v>2</v>
      </c>
      <c r="C324" s="45"/>
      <c r="D324" s="60">
        <v>1237</v>
      </c>
      <c r="E324" s="60">
        <v>633</v>
      </c>
      <c r="F324" s="53">
        <f t="shared" si="30"/>
        <v>1870</v>
      </c>
      <c r="G324" s="59" t="s">
        <v>2</v>
      </c>
      <c r="H324" s="45"/>
      <c r="I324" s="45">
        <v>584</v>
      </c>
      <c r="J324" s="45">
        <v>101</v>
      </c>
      <c r="K324" s="42">
        <v>685</v>
      </c>
      <c r="L324" s="59" t="s">
        <v>13</v>
      </c>
      <c r="M324" s="61">
        <f t="shared" si="31"/>
        <v>0.66149732620320856</v>
      </c>
    </row>
    <row r="325" spans="1:13" x14ac:dyDescent="0.2">
      <c r="A325" s="62" t="s">
        <v>277</v>
      </c>
      <c r="B325" s="59" t="s">
        <v>2</v>
      </c>
      <c r="C325" s="63"/>
      <c r="D325" s="64">
        <v>759</v>
      </c>
      <c r="E325" s="64">
        <v>126</v>
      </c>
      <c r="F325" s="53">
        <f t="shared" si="30"/>
        <v>885</v>
      </c>
      <c r="G325" s="59"/>
      <c r="H325" s="63"/>
      <c r="I325" s="63"/>
      <c r="J325" s="63"/>
      <c r="K325" s="65"/>
      <c r="L325" s="59" t="s">
        <v>13</v>
      </c>
      <c r="M325" s="61">
        <f t="shared" si="31"/>
        <v>0.85762711864406782</v>
      </c>
    </row>
    <row r="326" spans="1:13" x14ac:dyDescent="0.2">
      <c r="A326" s="62" t="s">
        <v>278</v>
      </c>
      <c r="B326" s="59" t="s">
        <v>2</v>
      </c>
      <c r="C326" s="63"/>
      <c r="D326" s="64">
        <v>89</v>
      </c>
      <c r="E326" s="64">
        <v>9</v>
      </c>
      <c r="F326" s="53">
        <f t="shared" si="30"/>
        <v>98</v>
      </c>
      <c r="G326" s="66"/>
      <c r="H326" s="63"/>
      <c r="I326" s="63"/>
      <c r="J326" s="63"/>
      <c r="K326" s="65"/>
      <c r="L326" s="59" t="s">
        <v>13</v>
      </c>
      <c r="M326" s="61">
        <f t="shared" si="31"/>
        <v>0.90816326530612246</v>
      </c>
    </row>
    <row r="327" spans="1:13" x14ac:dyDescent="0.2">
      <c r="A327" s="62" t="s">
        <v>279</v>
      </c>
      <c r="B327" s="59" t="s">
        <v>2</v>
      </c>
      <c r="C327" s="63"/>
      <c r="D327" s="64">
        <v>478</v>
      </c>
      <c r="E327" s="64">
        <v>88</v>
      </c>
      <c r="F327" s="53">
        <f t="shared" si="30"/>
        <v>566</v>
      </c>
      <c r="G327" s="59" t="s">
        <v>2</v>
      </c>
      <c r="H327" s="63"/>
      <c r="I327" s="63">
        <v>457</v>
      </c>
      <c r="J327" s="63">
        <v>93</v>
      </c>
      <c r="K327" s="65">
        <f>+J327+I327</f>
        <v>550</v>
      </c>
      <c r="L327" s="59" t="s">
        <v>13</v>
      </c>
      <c r="M327" s="61">
        <f t="shared" si="31"/>
        <v>0.84452296819787986</v>
      </c>
    </row>
    <row r="328" spans="1:13" x14ac:dyDescent="0.2">
      <c r="A328" s="62" t="s">
        <v>280</v>
      </c>
      <c r="B328" s="59" t="s">
        <v>2</v>
      </c>
      <c r="C328" s="63"/>
      <c r="D328" s="64">
        <v>1139</v>
      </c>
      <c r="E328" s="64">
        <v>321</v>
      </c>
      <c r="F328" s="53">
        <f t="shared" si="30"/>
        <v>1460</v>
      </c>
      <c r="G328" s="59" t="s">
        <v>33</v>
      </c>
      <c r="H328" s="63"/>
      <c r="I328" s="45" t="s">
        <v>775</v>
      </c>
      <c r="J328" s="98" t="s">
        <v>776</v>
      </c>
      <c r="K328" s="42" t="s">
        <v>777</v>
      </c>
      <c r="L328" s="59" t="s">
        <v>13</v>
      </c>
      <c r="M328" s="61">
        <f t="shared" si="31"/>
        <v>0.78013698630136985</v>
      </c>
    </row>
    <row r="329" spans="1:13" x14ac:dyDescent="0.2">
      <c r="A329" s="62" t="s">
        <v>281</v>
      </c>
      <c r="B329" s="59" t="s">
        <v>2</v>
      </c>
      <c r="C329" s="63"/>
      <c r="D329" s="64">
        <v>438</v>
      </c>
      <c r="E329" s="64">
        <v>189</v>
      </c>
      <c r="F329" s="53">
        <f t="shared" si="30"/>
        <v>627</v>
      </c>
      <c r="G329" s="59" t="s">
        <v>2</v>
      </c>
      <c r="H329" s="63"/>
      <c r="I329" s="63">
        <v>452</v>
      </c>
      <c r="J329" s="63">
        <v>176</v>
      </c>
      <c r="K329" s="65">
        <f>+J329+I329</f>
        <v>628</v>
      </c>
      <c r="L329" s="59" t="s">
        <v>13</v>
      </c>
      <c r="M329" s="61">
        <f t="shared" si="31"/>
        <v>0.69856459330143539</v>
      </c>
    </row>
    <row r="330" spans="1:13" x14ac:dyDescent="0.2">
      <c r="A330" s="29" t="s">
        <v>282</v>
      </c>
      <c r="B330" s="30" t="s">
        <v>2</v>
      </c>
      <c r="C330" s="16"/>
      <c r="D330" s="13">
        <v>425</v>
      </c>
      <c r="E330" s="13">
        <v>151</v>
      </c>
      <c r="F330" s="14">
        <f t="shared" si="30"/>
        <v>576</v>
      </c>
      <c r="G330" s="30" t="s">
        <v>33</v>
      </c>
      <c r="H330" s="16"/>
      <c r="I330" s="40" t="s">
        <v>778</v>
      </c>
      <c r="J330" s="40" t="s">
        <v>779</v>
      </c>
      <c r="K330" s="41" t="s">
        <v>780</v>
      </c>
      <c r="L330" s="30" t="s">
        <v>13</v>
      </c>
      <c r="M330" s="27">
        <f t="shared" si="31"/>
        <v>0.73784722222222221</v>
      </c>
    </row>
    <row r="331" spans="1:13" x14ac:dyDescent="0.2">
      <c r="A331" s="29" t="s">
        <v>283</v>
      </c>
      <c r="B331" s="30" t="s">
        <v>2</v>
      </c>
      <c r="C331" s="16"/>
      <c r="D331" s="13">
        <v>1216</v>
      </c>
      <c r="E331" s="13">
        <v>560</v>
      </c>
      <c r="F331" s="14">
        <f t="shared" si="30"/>
        <v>1776</v>
      </c>
      <c r="G331" s="30" t="s">
        <v>2</v>
      </c>
      <c r="H331" s="16"/>
      <c r="I331" s="16">
        <v>1245</v>
      </c>
      <c r="J331" s="16">
        <v>632</v>
      </c>
      <c r="K331" s="17">
        <f>+J331+I331</f>
        <v>1877</v>
      </c>
      <c r="L331" s="30" t="s">
        <v>13</v>
      </c>
      <c r="M331" s="27">
        <f t="shared" si="31"/>
        <v>0.68468468468468469</v>
      </c>
    </row>
    <row r="332" spans="1:13" x14ac:dyDescent="0.2">
      <c r="A332" s="29" t="s">
        <v>284</v>
      </c>
      <c r="B332" s="30" t="s">
        <v>2</v>
      </c>
      <c r="C332" s="16"/>
      <c r="D332" s="13">
        <v>792</v>
      </c>
      <c r="E332" s="13">
        <v>475</v>
      </c>
      <c r="F332" s="14">
        <f t="shared" si="30"/>
        <v>1267</v>
      </c>
      <c r="G332" s="30" t="s">
        <v>2</v>
      </c>
      <c r="H332" s="16"/>
      <c r="I332" s="16">
        <v>784</v>
      </c>
      <c r="J332" s="16">
        <v>488</v>
      </c>
      <c r="K332" s="17">
        <f>+J332+I332</f>
        <v>1272</v>
      </c>
      <c r="L332" s="30" t="s">
        <v>13</v>
      </c>
      <c r="M332" s="27">
        <f t="shared" si="31"/>
        <v>0.62509865824782951</v>
      </c>
    </row>
    <row r="333" spans="1:13" x14ac:dyDescent="0.2">
      <c r="A333" s="29" t="s">
        <v>285</v>
      </c>
      <c r="B333" s="30" t="s">
        <v>2</v>
      </c>
      <c r="C333" s="16"/>
      <c r="D333" s="13">
        <v>426</v>
      </c>
      <c r="E333" s="13">
        <v>58</v>
      </c>
      <c r="F333" s="14">
        <f t="shared" si="30"/>
        <v>484</v>
      </c>
      <c r="G333" s="30" t="s">
        <v>28</v>
      </c>
      <c r="H333" s="16"/>
      <c r="I333" s="40" t="s">
        <v>28</v>
      </c>
      <c r="J333" s="40" t="s">
        <v>28</v>
      </c>
      <c r="K333" s="41" t="s">
        <v>28</v>
      </c>
      <c r="L333" s="30" t="s">
        <v>13</v>
      </c>
      <c r="M333" s="27">
        <f t="shared" si="31"/>
        <v>0.8801652892561983</v>
      </c>
    </row>
    <row r="334" spans="1:13" x14ac:dyDescent="0.2">
      <c r="A334" s="29" t="s">
        <v>286</v>
      </c>
      <c r="B334" s="30" t="s">
        <v>2</v>
      </c>
      <c r="C334" s="16"/>
      <c r="D334" s="13">
        <v>516</v>
      </c>
      <c r="E334" s="13">
        <v>275</v>
      </c>
      <c r="F334" s="14">
        <f t="shared" si="30"/>
        <v>791</v>
      </c>
      <c r="G334" s="30" t="s">
        <v>2</v>
      </c>
      <c r="H334" s="16"/>
      <c r="I334" s="16">
        <v>451</v>
      </c>
      <c r="J334" s="16">
        <v>330</v>
      </c>
      <c r="K334" s="17">
        <f>+I334+J334</f>
        <v>781</v>
      </c>
      <c r="L334" s="30" t="s">
        <v>13</v>
      </c>
      <c r="M334" s="27">
        <f t="shared" si="31"/>
        <v>0.65233881163084706</v>
      </c>
    </row>
    <row r="335" spans="1:13" x14ac:dyDescent="0.2">
      <c r="A335" s="29" t="s">
        <v>287</v>
      </c>
      <c r="B335" s="30" t="s">
        <v>2</v>
      </c>
      <c r="C335" s="16"/>
      <c r="D335" s="13">
        <v>2749</v>
      </c>
      <c r="E335" s="13">
        <v>906</v>
      </c>
      <c r="F335" s="14">
        <f t="shared" si="30"/>
        <v>3655</v>
      </c>
      <c r="G335" s="30" t="s">
        <v>2</v>
      </c>
      <c r="H335" s="16"/>
      <c r="I335" s="16">
        <v>2622</v>
      </c>
      <c r="J335" s="16">
        <v>906</v>
      </c>
      <c r="K335" s="17">
        <f>+J335+I335</f>
        <v>3528</v>
      </c>
      <c r="L335" s="30" t="s">
        <v>13</v>
      </c>
      <c r="M335" s="27">
        <f t="shared" si="31"/>
        <v>0.75212038303693574</v>
      </c>
    </row>
    <row r="336" spans="1:13" x14ac:dyDescent="0.2">
      <c r="A336" s="29"/>
      <c r="B336" s="15"/>
      <c r="C336" s="16"/>
      <c r="D336" s="13"/>
      <c r="E336" s="13"/>
      <c r="F336" s="14"/>
      <c r="G336" s="15"/>
      <c r="H336" s="16"/>
      <c r="I336" s="16"/>
      <c r="J336" s="16"/>
      <c r="K336" s="17"/>
      <c r="L336" s="15"/>
      <c r="M336" s="27" t="s">
        <v>28</v>
      </c>
    </row>
    <row r="337" spans="1:13" x14ac:dyDescent="0.2">
      <c r="A337" s="19" t="s">
        <v>6</v>
      </c>
      <c r="B337" s="32">
        <f>COUNTIF(B318:B335,"=P")</f>
        <v>18</v>
      </c>
      <c r="C337" s="19">
        <f>COUNTIF(C318:C335,"=D")</f>
        <v>0</v>
      </c>
      <c r="D337" s="36"/>
      <c r="E337" s="36"/>
      <c r="F337" s="37"/>
      <c r="G337" s="15"/>
      <c r="H337" s="16"/>
      <c r="I337" s="16"/>
      <c r="J337" s="16"/>
      <c r="K337" s="17"/>
      <c r="L337" s="15"/>
      <c r="M337" s="27" t="s">
        <v>28</v>
      </c>
    </row>
    <row r="338" spans="1:13" x14ac:dyDescent="0.2">
      <c r="A338" s="29"/>
      <c r="B338" s="15"/>
      <c r="C338" s="16"/>
      <c r="D338" s="13"/>
      <c r="E338" s="13"/>
      <c r="F338" s="14"/>
      <c r="G338" s="15"/>
      <c r="H338" s="16"/>
      <c r="I338" s="16"/>
      <c r="J338" s="16"/>
      <c r="K338" s="17"/>
      <c r="L338" s="15"/>
      <c r="M338" s="27" t="s">
        <v>28</v>
      </c>
    </row>
    <row r="339" spans="1:13" x14ac:dyDescent="0.2">
      <c r="A339" s="29"/>
      <c r="B339" s="15"/>
      <c r="C339" s="16"/>
      <c r="D339" s="13"/>
      <c r="E339" s="13"/>
      <c r="F339" s="14"/>
      <c r="G339" s="15"/>
      <c r="H339" s="16"/>
      <c r="I339" s="16"/>
      <c r="J339" s="16"/>
      <c r="K339" s="17"/>
      <c r="L339" s="15"/>
      <c r="M339" s="27" t="s">
        <v>28</v>
      </c>
    </row>
    <row r="340" spans="1:13" x14ac:dyDescent="0.2">
      <c r="A340" s="28" t="s">
        <v>288</v>
      </c>
      <c r="B340" s="15"/>
      <c r="C340" s="16"/>
      <c r="D340" s="13"/>
      <c r="E340" s="13"/>
      <c r="F340" s="14"/>
      <c r="G340" s="15"/>
      <c r="H340" s="16"/>
      <c r="I340" s="16"/>
      <c r="J340" s="16"/>
      <c r="K340" s="17"/>
      <c r="L340" s="15"/>
      <c r="M340" s="27" t="s">
        <v>28</v>
      </c>
    </row>
    <row r="341" spans="1:13" x14ac:dyDescent="0.2">
      <c r="A341" s="29"/>
      <c r="B341" s="15"/>
      <c r="C341" s="16"/>
      <c r="D341" s="13"/>
      <c r="E341" s="13"/>
      <c r="F341" s="14"/>
      <c r="G341" s="15"/>
      <c r="H341" s="16"/>
      <c r="I341" s="16"/>
      <c r="J341" s="16"/>
      <c r="K341" s="17"/>
      <c r="L341" s="15"/>
      <c r="M341" s="27" t="s">
        <v>28</v>
      </c>
    </row>
    <row r="342" spans="1:13" x14ac:dyDescent="0.2">
      <c r="A342" s="29" t="s">
        <v>289</v>
      </c>
      <c r="B342" s="30" t="s">
        <v>2</v>
      </c>
      <c r="C342" s="16"/>
      <c r="D342" s="13">
        <v>1534</v>
      </c>
      <c r="E342" s="13">
        <v>440</v>
      </c>
      <c r="F342" s="14">
        <f t="shared" ref="F342:F350" si="32">SUM(D342:E342)</f>
        <v>1974</v>
      </c>
      <c r="G342" s="15"/>
      <c r="H342" s="16"/>
      <c r="I342" s="16"/>
      <c r="J342" s="16"/>
      <c r="K342" s="17"/>
      <c r="L342" s="30" t="s">
        <v>13</v>
      </c>
      <c r="M342" s="27">
        <f t="shared" ref="M342:M350" si="33">D342/F342</f>
        <v>0.7771023302938197</v>
      </c>
    </row>
    <row r="343" spans="1:13" x14ac:dyDescent="0.2">
      <c r="A343" s="29" t="s">
        <v>290</v>
      </c>
      <c r="B343" s="30" t="s">
        <v>2</v>
      </c>
      <c r="C343" s="16"/>
      <c r="D343" s="13">
        <v>1045</v>
      </c>
      <c r="E343" s="13">
        <v>465</v>
      </c>
      <c r="F343" s="14">
        <f t="shared" si="32"/>
        <v>1510</v>
      </c>
      <c r="G343" s="30" t="s">
        <v>2</v>
      </c>
      <c r="H343" s="16"/>
      <c r="I343" s="16">
        <v>1015</v>
      </c>
      <c r="J343" s="16">
        <v>489</v>
      </c>
      <c r="K343" s="17">
        <f>+J343+I343</f>
        <v>1504</v>
      </c>
      <c r="L343" s="30" t="s">
        <v>13</v>
      </c>
      <c r="M343" s="27">
        <f t="shared" si="33"/>
        <v>0.69205298013245031</v>
      </c>
    </row>
    <row r="344" spans="1:13" x14ac:dyDescent="0.2">
      <c r="A344" s="29" t="s">
        <v>291</v>
      </c>
      <c r="B344" s="30" t="s">
        <v>2</v>
      </c>
      <c r="C344" s="16"/>
      <c r="D344" s="13">
        <v>861</v>
      </c>
      <c r="E344" s="13">
        <v>199</v>
      </c>
      <c r="F344" s="14">
        <f t="shared" si="32"/>
        <v>1060</v>
      </c>
      <c r="G344" s="30" t="s">
        <v>2</v>
      </c>
      <c r="H344" s="16"/>
      <c r="I344" s="16">
        <v>759</v>
      </c>
      <c r="J344" s="16">
        <v>299</v>
      </c>
      <c r="K344" s="17">
        <f>+J344+I344</f>
        <v>1058</v>
      </c>
      <c r="L344" s="30" t="s">
        <v>13</v>
      </c>
      <c r="M344" s="27">
        <f t="shared" si="33"/>
        <v>0.81226415094339621</v>
      </c>
    </row>
    <row r="345" spans="1:13" x14ac:dyDescent="0.2">
      <c r="A345" s="29" t="s">
        <v>292</v>
      </c>
      <c r="B345" s="30" t="s">
        <v>2</v>
      </c>
      <c r="C345" s="16"/>
      <c r="D345" s="13">
        <v>296</v>
      </c>
      <c r="E345" s="13">
        <v>156</v>
      </c>
      <c r="F345" s="14">
        <f t="shared" si="32"/>
        <v>452</v>
      </c>
      <c r="G345" s="30" t="s">
        <v>2</v>
      </c>
      <c r="H345" s="16"/>
      <c r="I345" s="16">
        <v>263</v>
      </c>
      <c r="J345" s="16">
        <v>193</v>
      </c>
      <c r="K345" s="17">
        <f>+J345+I345</f>
        <v>456</v>
      </c>
      <c r="L345" s="30" t="s">
        <v>13</v>
      </c>
      <c r="M345" s="27">
        <f t="shared" si="33"/>
        <v>0.65486725663716816</v>
      </c>
    </row>
    <row r="346" spans="1:13" x14ac:dyDescent="0.2">
      <c r="A346" s="29" t="s">
        <v>293</v>
      </c>
      <c r="B346" s="30" t="s">
        <v>2</v>
      </c>
      <c r="C346" s="16"/>
      <c r="D346" s="13">
        <v>489</v>
      </c>
      <c r="E346" s="13">
        <v>338</v>
      </c>
      <c r="F346" s="14">
        <f t="shared" si="32"/>
        <v>827</v>
      </c>
      <c r="G346" s="30" t="s">
        <v>2</v>
      </c>
      <c r="H346" s="16"/>
      <c r="I346" s="16">
        <v>448</v>
      </c>
      <c r="J346" s="16">
        <v>384</v>
      </c>
      <c r="K346" s="17">
        <f>+J346+I346</f>
        <v>832</v>
      </c>
      <c r="L346" s="30" t="s">
        <v>13</v>
      </c>
      <c r="M346" s="27">
        <f t="shared" si="33"/>
        <v>0.59129383313180173</v>
      </c>
    </row>
    <row r="347" spans="1:13" x14ac:dyDescent="0.2">
      <c r="A347" s="29" t="s">
        <v>294</v>
      </c>
      <c r="B347" s="30" t="s">
        <v>2</v>
      </c>
      <c r="C347" s="16"/>
      <c r="D347" s="13">
        <v>1496</v>
      </c>
      <c r="E347" s="13">
        <v>727</v>
      </c>
      <c r="F347" s="14">
        <f t="shared" si="32"/>
        <v>2223</v>
      </c>
      <c r="G347" s="30" t="s">
        <v>2</v>
      </c>
      <c r="H347" s="16"/>
      <c r="I347" s="16">
        <v>1564</v>
      </c>
      <c r="J347" s="16">
        <v>656</v>
      </c>
      <c r="K347" s="17">
        <f>+J347+I347</f>
        <v>2220</v>
      </c>
      <c r="L347" s="30" t="s">
        <v>13</v>
      </c>
      <c r="M347" s="27">
        <f t="shared" si="33"/>
        <v>0.67296446243814667</v>
      </c>
    </row>
    <row r="348" spans="1:13" x14ac:dyDescent="0.2">
      <c r="A348" s="29" t="s">
        <v>295</v>
      </c>
      <c r="B348" s="30" t="s">
        <v>2</v>
      </c>
      <c r="C348" s="16"/>
      <c r="D348" s="13">
        <v>3569</v>
      </c>
      <c r="E348" s="13">
        <v>1489</v>
      </c>
      <c r="F348" s="14">
        <f t="shared" si="32"/>
        <v>5058</v>
      </c>
      <c r="G348" s="15"/>
      <c r="H348" s="16"/>
      <c r="I348" s="16"/>
      <c r="J348" s="16"/>
      <c r="K348" s="17"/>
      <c r="L348" s="30" t="s">
        <v>13</v>
      </c>
      <c r="M348" s="27">
        <f t="shared" si="33"/>
        <v>0.70561486753657576</v>
      </c>
    </row>
    <row r="349" spans="1:13" x14ac:dyDescent="0.2">
      <c r="A349" s="29" t="s">
        <v>296</v>
      </c>
      <c r="B349" s="30" t="s">
        <v>2</v>
      </c>
      <c r="C349" s="16"/>
      <c r="D349" s="13">
        <v>1319</v>
      </c>
      <c r="E349" s="13">
        <v>721</v>
      </c>
      <c r="F349" s="14">
        <f t="shared" si="32"/>
        <v>2040</v>
      </c>
      <c r="G349" s="15"/>
      <c r="H349" s="16"/>
      <c r="I349" s="16"/>
      <c r="J349" s="16"/>
      <c r="K349" s="17"/>
      <c r="L349" s="30" t="s">
        <v>13</v>
      </c>
      <c r="M349" s="27">
        <f t="shared" si="33"/>
        <v>0.64656862745098043</v>
      </c>
    </row>
    <row r="350" spans="1:13" x14ac:dyDescent="0.2">
      <c r="A350" s="29" t="s">
        <v>297</v>
      </c>
      <c r="B350" s="30" t="s">
        <v>2</v>
      </c>
      <c r="C350" s="16"/>
      <c r="D350" s="13">
        <v>284</v>
      </c>
      <c r="E350" s="13">
        <v>114</v>
      </c>
      <c r="F350" s="14">
        <f t="shared" si="32"/>
        <v>398</v>
      </c>
      <c r="G350" s="15"/>
      <c r="H350" s="16"/>
      <c r="I350" s="16"/>
      <c r="J350" s="16"/>
      <c r="K350" s="17"/>
      <c r="L350" s="30" t="s">
        <v>13</v>
      </c>
      <c r="M350" s="27">
        <f t="shared" si="33"/>
        <v>0.71356783919597988</v>
      </c>
    </row>
    <row r="351" spans="1:13" x14ac:dyDescent="0.2">
      <c r="A351" s="29"/>
      <c r="B351" s="15"/>
      <c r="C351" s="16"/>
      <c r="D351" s="13"/>
      <c r="E351" s="13"/>
      <c r="F351" s="14"/>
      <c r="G351" s="15"/>
      <c r="H351" s="16"/>
      <c r="I351" s="16"/>
      <c r="J351" s="16"/>
      <c r="K351" s="17"/>
      <c r="L351" s="15"/>
      <c r="M351" s="27" t="s">
        <v>28</v>
      </c>
    </row>
    <row r="352" spans="1:13" x14ac:dyDescent="0.2">
      <c r="A352" s="19" t="s">
        <v>6</v>
      </c>
      <c r="B352" s="32">
        <f>COUNTIF(B342:B350,"=P")</f>
        <v>9</v>
      </c>
      <c r="C352" s="19">
        <f>COUNTIF(C342:C350,"=D")</f>
        <v>0</v>
      </c>
      <c r="D352" s="36"/>
      <c r="E352" s="36"/>
      <c r="F352" s="37"/>
      <c r="G352" s="32"/>
      <c r="H352" s="19"/>
      <c r="I352" s="19"/>
      <c r="J352" s="16"/>
      <c r="K352" s="17"/>
      <c r="L352" s="15"/>
      <c r="M352" s="27" t="s">
        <v>28</v>
      </c>
    </row>
    <row r="353" spans="1:13" x14ac:dyDescent="0.2">
      <c r="A353" s="29"/>
      <c r="B353" s="15"/>
      <c r="C353" s="16"/>
      <c r="D353" s="13"/>
      <c r="E353" s="13"/>
      <c r="F353" s="14"/>
      <c r="G353" s="15"/>
      <c r="H353" s="16"/>
      <c r="I353" s="16"/>
      <c r="J353" s="16"/>
      <c r="K353" s="17"/>
      <c r="L353" s="15"/>
      <c r="M353" s="27" t="s">
        <v>28</v>
      </c>
    </row>
    <row r="354" spans="1:13" x14ac:dyDescent="0.2">
      <c r="A354" s="89" t="s">
        <v>298</v>
      </c>
      <c r="B354" s="66"/>
      <c r="C354" s="63"/>
      <c r="D354" s="64"/>
      <c r="E354" s="64"/>
      <c r="F354" s="53"/>
      <c r="G354" s="66"/>
      <c r="H354" s="63"/>
      <c r="I354" s="63"/>
      <c r="J354" s="63"/>
      <c r="K354" s="65"/>
      <c r="L354" s="66"/>
      <c r="M354" s="61" t="s">
        <v>28</v>
      </c>
    </row>
    <row r="355" spans="1:13" x14ac:dyDescent="0.2">
      <c r="A355" s="62"/>
      <c r="B355" s="66"/>
      <c r="C355" s="63"/>
      <c r="D355" s="64"/>
      <c r="E355" s="64"/>
      <c r="F355" s="53"/>
      <c r="G355" s="66"/>
      <c r="H355" s="63"/>
      <c r="I355" s="63"/>
      <c r="J355" s="63"/>
      <c r="K355" s="65"/>
      <c r="L355" s="66"/>
      <c r="M355" s="61" t="s">
        <v>28</v>
      </c>
    </row>
    <row r="356" spans="1:13" s="52" customFormat="1" x14ac:dyDescent="0.2">
      <c r="A356" s="58" t="s">
        <v>299</v>
      </c>
      <c r="B356" s="59" t="s">
        <v>2</v>
      </c>
      <c r="C356" s="45"/>
      <c r="D356" s="60">
        <v>3534</v>
      </c>
      <c r="E356" s="60">
        <v>703</v>
      </c>
      <c r="F356" s="83">
        <f t="shared" ref="F356:F365" si="34">SUM(D356:E356)</f>
        <v>4237</v>
      </c>
      <c r="G356" s="59" t="s">
        <v>33</v>
      </c>
      <c r="H356" s="45"/>
      <c r="I356" s="45" t="s">
        <v>889</v>
      </c>
      <c r="J356" s="45" t="s">
        <v>890</v>
      </c>
      <c r="K356" s="42" t="s">
        <v>891</v>
      </c>
      <c r="L356" s="59" t="s">
        <v>13</v>
      </c>
      <c r="M356" s="84">
        <f t="shared" ref="M356:M365" si="35">D356/F356</f>
        <v>0.8340807174887892</v>
      </c>
    </row>
    <row r="357" spans="1:13" x14ac:dyDescent="0.2">
      <c r="A357" s="62" t="s">
        <v>301</v>
      </c>
      <c r="B357" s="59" t="s">
        <v>2</v>
      </c>
      <c r="C357" s="63"/>
      <c r="D357" s="64">
        <v>2359</v>
      </c>
      <c r="E357" s="64">
        <v>1030</v>
      </c>
      <c r="F357" s="83">
        <f t="shared" si="34"/>
        <v>3389</v>
      </c>
      <c r="G357" s="66"/>
      <c r="H357" s="63"/>
      <c r="I357" s="63"/>
      <c r="J357" s="63"/>
      <c r="K357" s="65"/>
      <c r="L357" s="59" t="s">
        <v>13</v>
      </c>
      <c r="M357" s="61">
        <f t="shared" si="35"/>
        <v>0.69607553850693415</v>
      </c>
    </row>
    <row r="358" spans="1:13" x14ac:dyDescent="0.2">
      <c r="A358" s="62" t="s">
        <v>302</v>
      </c>
      <c r="B358" s="59" t="s">
        <v>2</v>
      </c>
      <c r="C358" s="63"/>
      <c r="D358" s="64">
        <v>960</v>
      </c>
      <c r="E358" s="64">
        <v>211</v>
      </c>
      <c r="F358" s="83">
        <f t="shared" si="34"/>
        <v>1171</v>
      </c>
      <c r="G358" s="66"/>
      <c r="H358" s="63"/>
      <c r="I358" s="63"/>
      <c r="J358" s="63"/>
      <c r="K358" s="65"/>
      <c r="L358" s="59" t="s">
        <v>13</v>
      </c>
      <c r="M358" s="61">
        <f t="shared" si="35"/>
        <v>0.81981212638770284</v>
      </c>
    </row>
    <row r="359" spans="1:13" x14ac:dyDescent="0.2">
      <c r="A359" s="62" t="s">
        <v>303</v>
      </c>
      <c r="B359" s="59" t="s">
        <v>2</v>
      </c>
      <c r="C359" s="63"/>
      <c r="D359" s="64">
        <v>5473</v>
      </c>
      <c r="E359" s="64">
        <v>2446</v>
      </c>
      <c r="F359" s="83">
        <f t="shared" si="34"/>
        <v>7919</v>
      </c>
      <c r="G359" s="59" t="s">
        <v>2</v>
      </c>
      <c r="H359" s="63"/>
      <c r="I359" s="45">
        <v>6392</v>
      </c>
      <c r="J359" s="45">
        <v>1534</v>
      </c>
      <c r="K359" s="42">
        <f>+J359+I359</f>
        <v>7926</v>
      </c>
      <c r="L359" s="59" t="s">
        <v>13</v>
      </c>
      <c r="M359" s="61">
        <f t="shared" si="35"/>
        <v>0.69112261649198126</v>
      </c>
    </row>
    <row r="360" spans="1:13" x14ac:dyDescent="0.2">
      <c r="A360" s="62" t="s">
        <v>304</v>
      </c>
      <c r="B360" s="59" t="s">
        <v>2</v>
      </c>
      <c r="C360" s="63"/>
      <c r="D360" s="64">
        <v>1975</v>
      </c>
      <c r="E360" s="64">
        <v>781</v>
      </c>
      <c r="F360" s="83">
        <f t="shared" si="34"/>
        <v>2756</v>
      </c>
      <c r="G360" s="59" t="s">
        <v>33</v>
      </c>
      <c r="H360" s="63"/>
      <c r="I360" s="45" t="s">
        <v>892</v>
      </c>
      <c r="J360" s="45" t="s">
        <v>893</v>
      </c>
      <c r="K360" s="42" t="s">
        <v>894</v>
      </c>
      <c r="L360" s="59" t="s">
        <v>13</v>
      </c>
      <c r="M360" s="61">
        <f t="shared" si="35"/>
        <v>0.71661828737300437</v>
      </c>
    </row>
    <row r="361" spans="1:13" x14ac:dyDescent="0.2">
      <c r="A361" s="62" t="s">
        <v>305</v>
      </c>
      <c r="B361" s="59" t="s">
        <v>2</v>
      </c>
      <c r="C361" s="63"/>
      <c r="D361" s="64">
        <v>3840</v>
      </c>
      <c r="E361" s="64">
        <v>1299</v>
      </c>
      <c r="F361" s="83">
        <f t="shared" si="34"/>
        <v>5139</v>
      </c>
      <c r="G361" s="59" t="s">
        <v>2</v>
      </c>
      <c r="H361" s="63"/>
      <c r="I361" s="63">
        <v>3900</v>
      </c>
      <c r="J361" s="85">
        <v>1232</v>
      </c>
      <c r="K361" s="65">
        <f>+J361+I361</f>
        <v>5132</v>
      </c>
      <c r="L361" s="59" t="s">
        <v>13</v>
      </c>
      <c r="M361" s="61">
        <f t="shared" si="35"/>
        <v>0.7472270869819031</v>
      </c>
    </row>
    <row r="362" spans="1:13" x14ac:dyDescent="0.2">
      <c r="A362" s="62" t="s">
        <v>306</v>
      </c>
      <c r="B362" s="59" t="s">
        <v>2</v>
      </c>
      <c r="C362" s="63"/>
      <c r="D362" s="64">
        <v>6053</v>
      </c>
      <c r="E362" s="64">
        <v>2318</v>
      </c>
      <c r="F362" s="83">
        <f t="shared" si="34"/>
        <v>8371</v>
      </c>
      <c r="G362" s="59" t="s">
        <v>2</v>
      </c>
      <c r="H362" s="63"/>
      <c r="I362" s="63">
        <v>6699</v>
      </c>
      <c r="J362" s="63">
        <v>1653</v>
      </c>
      <c r="K362" s="65">
        <f>+J362+I362</f>
        <v>8352</v>
      </c>
      <c r="L362" s="59" t="s">
        <v>13</v>
      </c>
      <c r="M362" s="61">
        <f t="shared" si="35"/>
        <v>0.72309162585115283</v>
      </c>
    </row>
    <row r="363" spans="1:13" x14ac:dyDescent="0.2">
      <c r="A363" s="62" t="s">
        <v>307</v>
      </c>
      <c r="B363" s="59" t="s">
        <v>2</v>
      </c>
      <c r="C363" s="63"/>
      <c r="D363" s="64">
        <v>4578</v>
      </c>
      <c r="E363" s="64">
        <v>1430</v>
      </c>
      <c r="F363" s="83">
        <f t="shared" si="34"/>
        <v>6008</v>
      </c>
      <c r="G363" s="59" t="s">
        <v>33</v>
      </c>
      <c r="H363" s="63"/>
      <c r="I363" s="45" t="s">
        <v>895</v>
      </c>
      <c r="J363" s="45" t="s">
        <v>896</v>
      </c>
      <c r="K363" s="42" t="s">
        <v>897</v>
      </c>
      <c r="L363" s="59" t="s">
        <v>13</v>
      </c>
      <c r="M363" s="61">
        <f t="shared" si="35"/>
        <v>0.76198402130492682</v>
      </c>
    </row>
    <row r="364" spans="1:13" x14ac:dyDescent="0.2">
      <c r="A364" s="62" t="s">
        <v>308</v>
      </c>
      <c r="B364" s="59" t="s">
        <v>2</v>
      </c>
      <c r="C364" s="63"/>
      <c r="D364" s="64">
        <v>6197</v>
      </c>
      <c r="E364" s="64">
        <v>3808</v>
      </c>
      <c r="F364" s="83">
        <f t="shared" si="34"/>
        <v>10005</v>
      </c>
      <c r="G364" s="59" t="s">
        <v>2</v>
      </c>
      <c r="H364" s="63"/>
      <c r="I364" s="63">
        <v>6037</v>
      </c>
      <c r="J364" s="63">
        <v>3950</v>
      </c>
      <c r="K364" s="65">
        <f>+J364+I364</f>
        <v>9987</v>
      </c>
      <c r="L364" s="59" t="s">
        <v>13</v>
      </c>
      <c r="M364" s="61">
        <f t="shared" si="35"/>
        <v>0.61939030484757618</v>
      </c>
    </row>
    <row r="365" spans="1:13" x14ac:dyDescent="0.2">
      <c r="A365" s="62" t="s">
        <v>309</v>
      </c>
      <c r="B365" s="59" t="s">
        <v>2</v>
      </c>
      <c r="C365" s="63"/>
      <c r="D365" s="64">
        <v>3749</v>
      </c>
      <c r="E365" s="64">
        <v>1502</v>
      </c>
      <c r="F365" s="83">
        <f t="shared" si="34"/>
        <v>5251</v>
      </c>
      <c r="G365" s="66"/>
      <c r="H365" s="63"/>
      <c r="I365" s="63"/>
      <c r="J365" s="63"/>
      <c r="K365" s="65"/>
      <c r="L365" s="59" t="s">
        <v>13</v>
      </c>
      <c r="M365" s="61">
        <f t="shared" si="35"/>
        <v>0.7139592458579318</v>
      </c>
    </row>
    <row r="366" spans="1:13" x14ac:dyDescent="0.2">
      <c r="A366" s="62"/>
      <c r="B366" s="66"/>
      <c r="C366" s="63"/>
      <c r="D366" s="64"/>
      <c r="E366" s="64"/>
      <c r="F366" s="83"/>
      <c r="G366" s="66"/>
      <c r="H366" s="63"/>
      <c r="I366" s="63"/>
      <c r="J366" s="63"/>
      <c r="K366" s="65"/>
      <c r="L366" s="66"/>
      <c r="M366" s="61" t="s">
        <v>28</v>
      </c>
    </row>
    <row r="367" spans="1:13" x14ac:dyDescent="0.2">
      <c r="A367" s="90" t="s">
        <v>6</v>
      </c>
      <c r="B367" s="91">
        <f>COUNTIF(B356:B365,"=P")</f>
        <v>10</v>
      </c>
      <c r="C367" s="90">
        <f>COUNTIF(C356:C365,"=D")</f>
        <v>0</v>
      </c>
      <c r="D367" s="92"/>
      <c r="E367" s="92"/>
      <c r="F367" s="93"/>
      <c r="G367" s="66"/>
      <c r="H367" s="63"/>
      <c r="I367" s="63"/>
      <c r="J367" s="63"/>
      <c r="K367" s="65"/>
      <c r="L367" s="66"/>
      <c r="M367" s="61" t="s">
        <v>28</v>
      </c>
    </row>
    <row r="368" spans="1:13" x14ac:dyDescent="0.2">
      <c r="A368" s="29"/>
      <c r="B368" s="15"/>
      <c r="C368" s="16"/>
      <c r="D368" s="13"/>
      <c r="E368" s="13"/>
      <c r="F368" s="14"/>
      <c r="G368" s="15"/>
      <c r="H368" s="16"/>
      <c r="I368" s="16"/>
      <c r="J368" s="16"/>
      <c r="K368" s="17"/>
      <c r="L368" s="15"/>
      <c r="M368" s="27" t="s">
        <v>28</v>
      </c>
    </row>
    <row r="369" spans="1:13" x14ac:dyDescent="0.2">
      <c r="A369" s="28" t="s">
        <v>310</v>
      </c>
      <c r="B369" s="15"/>
      <c r="C369" s="16"/>
      <c r="D369" s="13"/>
      <c r="E369" s="13"/>
      <c r="F369" s="14"/>
      <c r="G369" s="15"/>
      <c r="H369" s="16"/>
      <c r="I369" s="16"/>
      <c r="J369" s="16"/>
      <c r="K369" s="17"/>
      <c r="L369" s="15"/>
      <c r="M369" s="27" t="s">
        <v>28</v>
      </c>
    </row>
    <row r="370" spans="1:13" x14ac:dyDescent="0.2">
      <c r="A370" s="29"/>
      <c r="B370" s="15"/>
      <c r="C370" s="16"/>
      <c r="D370" s="13"/>
      <c r="E370" s="13"/>
      <c r="F370" s="14"/>
      <c r="G370" s="15"/>
      <c r="H370" s="16"/>
      <c r="I370" s="16"/>
      <c r="J370" s="16"/>
      <c r="K370" s="17"/>
      <c r="L370" s="15"/>
      <c r="M370" s="27" t="s">
        <v>28</v>
      </c>
    </row>
    <row r="371" spans="1:13" s="52" customFormat="1" x14ac:dyDescent="0.2">
      <c r="A371" s="58" t="s">
        <v>311</v>
      </c>
      <c r="B371" s="59" t="s">
        <v>2</v>
      </c>
      <c r="C371" s="45"/>
      <c r="D371" s="60">
        <v>2290</v>
      </c>
      <c r="E371" s="60">
        <v>907</v>
      </c>
      <c r="F371" s="83">
        <f t="shared" ref="F371:F379" si="36">SUM(D371:E371)</f>
        <v>3197</v>
      </c>
      <c r="G371" s="59"/>
      <c r="H371" s="45"/>
      <c r="I371" s="94"/>
      <c r="J371" s="94"/>
      <c r="K371" s="42"/>
      <c r="L371" s="59" t="s">
        <v>13</v>
      </c>
      <c r="M371" s="84">
        <f t="shared" ref="M371:M379" si="37">D371/F371</f>
        <v>0.71629652799499532</v>
      </c>
    </row>
    <row r="372" spans="1:13" x14ac:dyDescent="0.2">
      <c r="A372" s="62" t="s">
        <v>312</v>
      </c>
      <c r="B372" s="59" t="s">
        <v>2</v>
      </c>
      <c r="C372" s="63"/>
      <c r="D372" s="64">
        <v>2394</v>
      </c>
      <c r="E372" s="64">
        <v>906</v>
      </c>
      <c r="F372" s="53">
        <f t="shared" si="36"/>
        <v>3300</v>
      </c>
      <c r="G372" s="59"/>
      <c r="H372" s="63"/>
      <c r="I372" s="94"/>
      <c r="J372" s="94"/>
      <c r="K372" s="42"/>
      <c r="L372" s="59" t="s">
        <v>13</v>
      </c>
      <c r="M372" s="61">
        <f t="shared" si="37"/>
        <v>0.72545454545454546</v>
      </c>
    </row>
    <row r="373" spans="1:13" x14ac:dyDescent="0.2">
      <c r="A373" s="62" t="s">
        <v>313</v>
      </c>
      <c r="B373" s="59" t="s">
        <v>2</v>
      </c>
      <c r="C373" s="63"/>
      <c r="D373" s="64">
        <v>2340</v>
      </c>
      <c r="E373" s="64">
        <v>1558</v>
      </c>
      <c r="F373" s="53">
        <f t="shared" si="36"/>
        <v>3898</v>
      </c>
      <c r="G373" s="59" t="s">
        <v>2</v>
      </c>
      <c r="H373" s="63"/>
      <c r="I373" s="94">
        <v>2135</v>
      </c>
      <c r="J373" s="94">
        <v>1768</v>
      </c>
      <c r="K373" s="42">
        <f>+J373+I373</f>
        <v>3903</v>
      </c>
      <c r="L373" s="59" t="s">
        <v>13</v>
      </c>
      <c r="M373" s="61">
        <f t="shared" si="37"/>
        <v>0.60030785017957922</v>
      </c>
    </row>
    <row r="374" spans="1:13" x14ac:dyDescent="0.2">
      <c r="A374" s="62" t="s">
        <v>314</v>
      </c>
      <c r="B374" s="59" t="s">
        <v>2</v>
      </c>
      <c r="C374" s="63"/>
      <c r="D374" s="64">
        <v>7570</v>
      </c>
      <c r="E374" s="64">
        <v>3642</v>
      </c>
      <c r="F374" s="53">
        <f t="shared" si="36"/>
        <v>11212</v>
      </c>
      <c r="G374" s="59" t="s">
        <v>2</v>
      </c>
      <c r="H374" s="63"/>
      <c r="I374" s="94">
        <v>7126</v>
      </c>
      <c r="J374" s="94">
        <v>4044</v>
      </c>
      <c r="K374" s="42">
        <f>+J374+I374</f>
        <v>11170</v>
      </c>
      <c r="L374" s="59" t="s">
        <v>13</v>
      </c>
      <c r="M374" s="61">
        <f t="shared" si="37"/>
        <v>0.67516946129147337</v>
      </c>
    </row>
    <row r="375" spans="1:13" x14ac:dyDescent="0.2">
      <c r="A375" s="62" t="s">
        <v>315</v>
      </c>
      <c r="B375" s="59" t="s">
        <v>2</v>
      </c>
      <c r="C375" s="63"/>
      <c r="D375" s="64">
        <v>2973</v>
      </c>
      <c r="E375" s="64">
        <v>1094</v>
      </c>
      <c r="F375" s="53">
        <f t="shared" si="36"/>
        <v>4067</v>
      </c>
      <c r="G375" s="59" t="s">
        <v>2</v>
      </c>
      <c r="H375" s="63"/>
      <c r="I375" s="63">
        <v>2818</v>
      </c>
      <c r="J375" s="63">
        <v>1249</v>
      </c>
      <c r="K375" s="65">
        <f>+J375+I375</f>
        <v>4067</v>
      </c>
      <c r="L375" s="59" t="s">
        <v>13</v>
      </c>
      <c r="M375" s="61">
        <f t="shared" si="37"/>
        <v>0.73100565527415784</v>
      </c>
    </row>
    <row r="376" spans="1:13" x14ac:dyDescent="0.2">
      <c r="A376" s="62" t="s">
        <v>316</v>
      </c>
      <c r="B376" s="66" t="s">
        <v>2</v>
      </c>
      <c r="C376" s="63"/>
      <c r="D376" s="64">
        <v>976</v>
      </c>
      <c r="E376" s="64">
        <v>342</v>
      </c>
      <c r="F376" s="53">
        <f t="shared" si="36"/>
        <v>1318</v>
      </c>
      <c r="G376" s="59" t="s">
        <v>33</v>
      </c>
      <c r="H376" s="63"/>
      <c r="I376" s="45" t="s">
        <v>781</v>
      </c>
      <c r="J376" s="45" t="s">
        <v>782</v>
      </c>
      <c r="K376" s="42" t="s">
        <v>783</v>
      </c>
      <c r="L376" s="66" t="s">
        <v>13</v>
      </c>
      <c r="M376" s="61">
        <f t="shared" si="37"/>
        <v>0.74051593323216991</v>
      </c>
    </row>
    <row r="377" spans="1:13" x14ac:dyDescent="0.2">
      <c r="A377" s="62" t="s">
        <v>317</v>
      </c>
      <c r="B377" s="66" t="s">
        <v>2</v>
      </c>
      <c r="C377" s="63"/>
      <c r="D377" s="64">
        <v>581</v>
      </c>
      <c r="E377" s="64">
        <v>241</v>
      </c>
      <c r="F377" s="53">
        <f t="shared" si="36"/>
        <v>822</v>
      </c>
      <c r="G377" s="59" t="s">
        <v>2</v>
      </c>
      <c r="H377" s="63"/>
      <c r="I377" s="45">
        <v>605</v>
      </c>
      <c r="J377" s="45">
        <v>219</v>
      </c>
      <c r="K377" s="42">
        <f>+J377+I377</f>
        <v>824</v>
      </c>
      <c r="L377" s="59" t="s">
        <v>13</v>
      </c>
      <c r="M377" s="61">
        <f t="shared" si="37"/>
        <v>0.70681265206812649</v>
      </c>
    </row>
    <row r="378" spans="1:13" x14ac:dyDescent="0.2">
      <c r="A378" s="62" t="s">
        <v>318</v>
      </c>
      <c r="B378" s="59" t="s">
        <v>2</v>
      </c>
      <c r="C378" s="63"/>
      <c r="D378" s="64">
        <v>2449</v>
      </c>
      <c r="E378" s="64">
        <v>1139</v>
      </c>
      <c r="F378" s="53">
        <f t="shared" si="36"/>
        <v>3588</v>
      </c>
      <c r="G378" s="66"/>
      <c r="H378" s="63"/>
      <c r="I378" s="63"/>
      <c r="J378" s="63"/>
      <c r="K378" s="65"/>
      <c r="L378" s="59" t="s">
        <v>13</v>
      </c>
      <c r="M378" s="61">
        <f t="shared" si="37"/>
        <v>0.68255295429208473</v>
      </c>
    </row>
    <row r="379" spans="1:13" x14ac:dyDescent="0.2">
      <c r="A379" s="62" t="s">
        <v>319</v>
      </c>
      <c r="B379" s="59" t="s">
        <v>2</v>
      </c>
      <c r="C379" s="63"/>
      <c r="D379" s="64">
        <v>341</v>
      </c>
      <c r="E379" s="64">
        <v>133</v>
      </c>
      <c r="F379" s="53">
        <f t="shared" si="36"/>
        <v>474</v>
      </c>
      <c r="G379" s="59" t="s">
        <v>2</v>
      </c>
      <c r="H379" s="63"/>
      <c r="I379" s="94">
        <v>376</v>
      </c>
      <c r="J379" s="94">
        <v>97</v>
      </c>
      <c r="K379" s="42">
        <f>+J379+I379</f>
        <v>473</v>
      </c>
      <c r="L379" s="59" t="s">
        <v>13</v>
      </c>
      <c r="M379" s="61">
        <f t="shared" si="37"/>
        <v>0.71940928270042193</v>
      </c>
    </row>
    <row r="380" spans="1:13" x14ac:dyDescent="0.2">
      <c r="A380" s="29"/>
      <c r="B380" s="15"/>
      <c r="C380" s="16"/>
      <c r="D380" s="13"/>
      <c r="E380" s="13"/>
      <c r="F380" s="14"/>
      <c r="G380" s="15"/>
      <c r="H380" s="16"/>
      <c r="I380" s="16"/>
      <c r="J380" s="16"/>
      <c r="K380" s="17"/>
      <c r="L380" s="15"/>
      <c r="M380" s="27" t="s">
        <v>28</v>
      </c>
    </row>
    <row r="381" spans="1:13" x14ac:dyDescent="0.2">
      <c r="A381" s="19" t="s">
        <v>6</v>
      </c>
      <c r="B381" s="32">
        <f>COUNTIF(B371:B379,"=P")</f>
        <v>9</v>
      </c>
      <c r="C381" s="19">
        <f>COUNTIF(C371:C379,"=D")</f>
        <v>0</v>
      </c>
      <c r="D381" s="36"/>
      <c r="E381" s="36"/>
      <c r="F381" s="37"/>
      <c r="G381" s="15"/>
      <c r="H381" s="16"/>
      <c r="I381" s="16"/>
      <c r="J381" s="16"/>
      <c r="K381" s="17"/>
      <c r="L381" s="15"/>
      <c r="M381" s="27" t="s">
        <v>28</v>
      </c>
    </row>
    <row r="382" spans="1:13" x14ac:dyDescent="0.2">
      <c r="A382" s="49"/>
      <c r="B382" s="15"/>
      <c r="C382" s="16"/>
      <c r="D382" s="13"/>
      <c r="E382" s="13"/>
      <c r="F382" s="14"/>
      <c r="G382" s="24"/>
      <c r="H382" s="25"/>
      <c r="I382" s="16"/>
      <c r="J382" s="16"/>
      <c r="K382" s="17"/>
      <c r="L382" s="15"/>
      <c r="M382" s="27" t="s">
        <v>28</v>
      </c>
    </row>
    <row r="383" spans="1:13" x14ac:dyDescent="0.2">
      <c r="A383" s="28" t="s">
        <v>320</v>
      </c>
      <c r="B383" s="15"/>
      <c r="C383" s="16"/>
      <c r="D383" s="13"/>
      <c r="E383" s="13"/>
      <c r="F383" s="14"/>
      <c r="G383" s="15"/>
      <c r="H383" s="16"/>
      <c r="I383" s="16"/>
      <c r="J383" s="16"/>
      <c r="K383" s="17"/>
      <c r="L383" s="15"/>
      <c r="M383" s="27" t="s">
        <v>28</v>
      </c>
    </row>
    <row r="384" spans="1:13" x14ac:dyDescent="0.2">
      <c r="A384" s="29"/>
      <c r="B384" s="15"/>
      <c r="C384" s="16"/>
      <c r="D384" s="13"/>
      <c r="E384" s="13"/>
      <c r="F384" s="14"/>
      <c r="G384" s="15"/>
      <c r="H384" s="16"/>
      <c r="I384" s="16"/>
      <c r="J384" s="16"/>
      <c r="K384" s="17"/>
      <c r="L384" s="15"/>
      <c r="M384" s="27" t="s">
        <v>28</v>
      </c>
    </row>
    <row r="385" spans="1:13" x14ac:dyDescent="0.2">
      <c r="A385" s="43" t="s">
        <v>321</v>
      </c>
      <c r="B385" s="30" t="s">
        <v>2</v>
      </c>
      <c r="C385" s="40"/>
      <c r="D385" s="44">
        <v>2617</v>
      </c>
      <c r="E385" s="44">
        <v>1497</v>
      </c>
      <c r="F385" s="14">
        <f t="shared" ref="F385:F440" si="38">SUM(D385:E385)</f>
        <v>4114</v>
      </c>
      <c r="G385" s="30"/>
      <c r="H385" s="40"/>
      <c r="I385" s="40"/>
      <c r="J385" s="40"/>
      <c r="K385" s="41"/>
      <c r="L385" s="30" t="s">
        <v>13</v>
      </c>
      <c r="M385" s="27">
        <f t="shared" ref="M385:M440" si="39">D385/F385</f>
        <v>0.63612056392805061</v>
      </c>
    </row>
    <row r="386" spans="1:13" x14ac:dyDescent="0.2">
      <c r="A386" s="29" t="s">
        <v>322</v>
      </c>
      <c r="B386" s="30" t="s">
        <v>2</v>
      </c>
      <c r="C386" s="16"/>
      <c r="D386" s="13">
        <v>1475</v>
      </c>
      <c r="E386" s="13">
        <v>864</v>
      </c>
      <c r="F386" s="14">
        <f t="shared" si="38"/>
        <v>2339</v>
      </c>
      <c r="G386" s="15"/>
      <c r="H386" s="16"/>
      <c r="I386" s="16"/>
      <c r="J386" s="16"/>
      <c r="K386" s="17"/>
      <c r="L386" s="30" t="s">
        <v>13</v>
      </c>
      <c r="M386" s="27">
        <f t="shared" si="39"/>
        <v>0.63061137238135956</v>
      </c>
    </row>
    <row r="387" spans="1:13" x14ac:dyDescent="0.2">
      <c r="A387" s="29" t="s">
        <v>323</v>
      </c>
      <c r="B387" s="30" t="s">
        <v>2</v>
      </c>
      <c r="C387" s="16"/>
      <c r="D387" s="13">
        <v>8400</v>
      </c>
      <c r="E387" s="13">
        <v>4983</v>
      </c>
      <c r="F387" s="14">
        <f t="shared" si="38"/>
        <v>13383</v>
      </c>
      <c r="G387" s="15"/>
      <c r="H387" s="16"/>
      <c r="I387" s="16"/>
      <c r="J387" s="16"/>
      <c r="K387" s="17"/>
      <c r="L387" s="30" t="s">
        <v>13</v>
      </c>
      <c r="M387" s="27">
        <f t="shared" si="39"/>
        <v>0.62766195920197265</v>
      </c>
    </row>
    <row r="388" spans="1:13" x14ac:dyDescent="0.2">
      <c r="A388" s="29" t="s">
        <v>324</v>
      </c>
      <c r="B388" s="30" t="s">
        <v>2</v>
      </c>
      <c r="C388" s="16"/>
      <c r="D388" s="13">
        <v>2172</v>
      </c>
      <c r="E388" s="13">
        <v>589</v>
      </c>
      <c r="F388" s="14">
        <f t="shared" si="38"/>
        <v>2761</v>
      </c>
      <c r="G388" s="15"/>
      <c r="H388" s="16"/>
      <c r="I388" s="16"/>
      <c r="J388" s="16"/>
      <c r="K388" s="17"/>
      <c r="L388" s="30" t="s">
        <v>13</v>
      </c>
      <c r="M388" s="27">
        <f t="shared" si="39"/>
        <v>0.78667149583484242</v>
      </c>
    </row>
    <row r="389" spans="1:13" x14ac:dyDescent="0.2">
      <c r="A389" s="29" t="s">
        <v>325</v>
      </c>
      <c r="B389" s="30" t="s">
        <v>2</v>
      </c>
      <c r="C389" s="16"/>
      <c r="D389" s="13">
        <v>1479</v>
      </c>
      <c r="E389" s="13">
        <v>600</v>
      </c>
      <c r="F389" s="14">
        <f t="shared" si="38"/>
        <v>2079</v>
      </c>
      <c r="G389" s="15"/>
      <c r="H389" s="16"/>
      <c r="I389" s="16"/>
      <c r="J389" s="16"/>
      <c r="K389" s="17"/>
      <c r="L389" s="30" t="s">
        <v>13</v>
      </c>
      <c r="M389" s="27">
        <f t="shared" si="39"/>
        <v>0.71139971139971137</v>
      </c>
    </row>
    <row r="390" spans="1:13" x14ac:dyDescent="0.2">
      <c r="A390" s="29" t="s">
        <v>326</v>
      </c>
      <c r="B390" s="30" t="s">
        <v>2</v>
      </c>
      <c r="C390" s="16"/>
      <c r="D390" s="13">
        <v>5618</v>
      </c>
      <c r="E390" s="13">
        <v>2339</v>
      </c>
      <c r="F390" s="14">
        <f t="shared" si="38"/>
        <v>7957</v>
      </c>
      <c r="G390" s="15"/>
      <c r="H390" s="16"/>
      <c r="I390" s="16"/>
      <c r="J390" s="16"/>
      <c r="K390" s="17"/>
      <c r="L390" s="30" t="s">
        <v>13</v>
      </c>
      <c r="M390" s="27">
        <f t="shared" si="39"/>
        <v>0.70604499183109215</v>
      </c>
    </row>
    <row r="391" spans="1:13" x14ac:dyDescent="0.2">
      <c r="A391" s="29" t="s">
        <v>327</v>
      </c>
      <c r="B391" s="30" t="s">
        <v>2</v>
      </c>
      <c r="C391" s="16"/>
      <c r="D391" s="13">
        <v>956</v>
      </c>
      <c r="E391" s="13">
        <v>483</v>
      </c>
      <c r="F391" s="14">
        <f t="shared" si="38"/>
        <v>1439</v>
      </c>
      <c r="G391" s="15"/>
      <c r="H391" s="16"/>
      <c r="I391" s="16"/>
      <c r="J391" s="16"/>
      <c r="K391" s="17"/>
      <c r="L391" s="30" t="s">
        <v>13</v>
      </c>
      <c r="M391" s="27">
        <f t="shared" si="39"/>
        <v>0.66435024322446146</v>
      </c>
    </row>
    <row r="392" spans="1:13" x14ac:dyDescent="0.2">
      <c r="A392" s="62" t="s">
        <v>328</v>
      </c>
      <c r="B392" s="59" t="s">
        <v>2</v>
      </c>
      <c r="C392" s="63"/>
      <c r="D392" s="64">
        <v>1411</v>
      </c>
      <c r="E392" s="64">
        <v>556</v>
      </c>
      <c r="F392" s="53">
        <f t="shared" si="38"/>
        <v>1967</v>
      </c>
      <c r="G392" s="66"/>
      <c r="H392" s="63"/>
      <c r="I392" s="63"/>
      <c r="J392" s="63"/>
      <c r="K392" s="65"/>
      <c r="L392" s="59" t="s">
        <v>13</v>
      </c>
      <c r="M392" s="61">
        <f t="shared" si="39"/>
        <v>0.71733604473818002</v>
      </c>
    </row>
    <row r="393" spans="1:13" x14ac:dyDescent="0.2">
      <c r="A393" s="29" t="s">
        <v>329</v>
      </c>
      <c r="B393" s="30" t="s">
        <v>2</v>
      </c>
      <c r="C393" s="16"/>
      <c r="D393" s="13">
        <v>2462</v>
      </c>
      <c r="E393" s="13">
        <v>1077</v>
      </c>
      <c r="F393" s="14">
        <f t="shared" si="38"/>
        <v>3539</v>
      </c>
      <c r="G393" s="15"/>
      <c r="H393" s="16"/>
      <c r="I393" s="16"/>
      <c r="J393" s="16"/>
      <c r="K393" s="17"/>
      <c r="L393" s="30" t="s">
        <v>13</v>
      </c>
      <c r="M393" s="27">
        <f t="shared" si="39"/>
        <v>0.69567674484317599</v>
      </c>
    </row>
    <row r="394" spans="1:13" x14ac:dyDescent="0.2">
      <c r="A394" s="29" t="s">
        <v>330</v>
      </c>
      <c r="B394" s="30" t="s">
        <v>2</v>
      </c>
      <c r="C394" s="16"/>
      <c r="D394" s="13">
        <v>4591</v>
      </c>
      <c r="E394" s="13">
        <v>2873</v>
      </c>
      <c r="F394" s="14">
        <f t="shared" si="38"/>
        <v>7464</v>
      </c>
      <c r="G394" s="15"/>
      <c r="H394" s="16"/>
      <c r="I394" s="16"/>
      <c r="J394" s="16"/>
      <c r="K394" s="17"/>
      <c r="L394" s="30" t="s">
        <v>13</v>
      </c>
      <c r="M394" s="27">
        <f t="shared" si="39"/>
        <v>0.615085744908896</v>
      </c>
    </row>
    <row r="395" spans="1:13" x14ac:dyDescent="0.2">
      <c r="A395" s="62" t="s">
        <v>331</v>
      </c>
      <c r="B395" s="59" t="s">
        <v>2</v>
      </c>
      <c r="C395" s="63"/>
      <c r="D395" s="64">
        <v>2293</v>
      </c>
      <c r="E395" s="64">
        <v>1150</v>
      </c>
      <c r="F395" s="53">
        <f t="shared" si="38"/>
        <v>3443</v>
      </c>
      <c r="G395" s="66"/>
      <c r="H395" s="63"/>
      <c r="I395" s="63"/>
      <c r="J395" s="63"/>
      <c r="K395" s="65"/>
      <c r="L395" s="59" t="s">
        <v>13</v>
      </c>
      <c r="M395" s="61">
        <f t="shared" si="39"/>
        <v>0.6659889631135637</v>
      </c>
    </row>
    <row r="396" spans="1:13" x14ac:dyDescent="0.2">
      <c r="A396" s="29" t="s">
        <v>332</v>
      </c>
      <c r="B396" s="30" t="s">
        <v>2</v>
      </c>
      <c r="C396" s="16"/>
      <c r="D396" s="13">
        <v>2152</v>
      </c>
      <c r="E396" s="13">
        <v>1056</v>
      </c>
      <c r="F396" s="14">
        <f t="shared" si="38"/>
        <v>3208</v>
      </c>
      <c r="G396" s="15"/>
      <c r="H396" s="16"/>
      <c r="I396" s="16"/>
      <c r="J396" s="16"/>
      <c r="K396" s="17"/>
      <c r="L396" s="30" t="s">
        <v>13</v>
      </c>
      <c r="M396" s="27">
        <f t="shared" si="39"/>
        <v>0.67082294264339148</v>
      </c>
    </row>
    <row r="397" spans="1:13" x14ac:dyDescent="0.2">
      <c r="A397" s="29" t="s">
        <v>333</v>
      </c>
      <c r="B397" s="30" t="s">
        <v>2</v>
      </c>
      <c r="C397" s="16"/>
      <c r="D397" s="13">
        <v>2754</v>
      </c>
      <c r="E397" s="13">
        <v>1927</v>
      </c>
      <c r="F397" s="14">
        <f t="shared" si="38"/>
        <v>4681</v>
      </c>
      <c r="G397" s="15"/>
      <c r="H397" s="16"/>
      <c r="I397" s="16"/>
      <c r="J397" s="16"/>
      <c r="K397" s="17"/>
      <c r="L397" s="30" t="s">
        <v>13</v>
      </c>
      <c r="M397" s="27">
        <f t="shared" si="39"/>
        <v>0.58833582567827392</v>
      </c>
    </row>
    <row r="398" spans="1:13" x14ac:dyDescent="0.2">
      <c r="A398" s="62" t="s">
        <v>334</v>
      </c>
      <c r="B398" s="59" t="s">
        <v>2</v>
      </c>
      <c r="C398" s="63"/>
      <c r="D398" s="64">
        <v>3425</v>
      </c>
      <c r="E398" s="64">
        <v>1360</v>
      </c>
      <c r="F398" s="53">
        <f t="shared" si="38"/>
        <v>4785</v>
      </c>
      <c r="G398" s="66"/>
      <c r="H398" s="63"/>
      <c r="I398" s="63"/>
      <c r="J398" s="63"/>
      <c r="K398" s="65"/>
      <c r="L398" s="59" t="s">
        <v>13</v>
      </c>
      <c r="M398" s="61">
        <f t="shared" si="39"/>
        <v>0.71577847439916409</v>
      </c>
    </row>
    <row r="399" spans="1:13" x14ac:dyDescent="0.2">
      <c r="A399" s="29" t="s">
        <v>335</v>
      </c>
      <c r="B399" s="30" t="s">
        <v>2</v>
      </c>
      <c r="C399" s="16"/>
      <c r="D399" s="13">
        <v>2014</v>
      </c>
      <c r="E399" s="13">
        <v>1419</v>
      </c>
      <c r="F399" s="14">
        <f t="shared" si="38"/>
        <v>3433</v>
      </c>
      <c r="G399" s="15"/>
      <c r="H399" s="16"/>
      <c r="I399" s="16"/>
      <c r="J399" s="16"/>
      <c r="K399" s="17"/>
      <c r="L399" s="30" t="s">
        <v>13</v>
      </c>
      <c r="M399" s="27">
        <f t="shared" si="39"/>
        <v>0.58665889892222545</v>
      </c>
    </row>
    <row r="400" spans="1:13" x14ac:dyDescent="0.2">
      <c r="A400" s="62" t="s">
        <v>336</v>
      </c>
      <c r="B400" s="59" t="s">
        <v>2</v>
      </c>
      <c r="C400" s="63"/>
      <c r="D400" s="64">
        <v>3709</v>
      </c>
      <c r="E400" s="64">
        <v>1894</v>
      </c>
      <c r="F400" s="53">
        <f t="shared" si="38"/>
        <v>5603</v>
      </c>
      <c r="G400" s="66"/>
      <c r="H400" s="63"/>
      <c r="I400" s="63"/>
      <c r="J400" s="63"/>
      <c r="K400" s="65"/>
      <c r="L400" s="59" t="s">
        <v>13</v>
      </c>
      <c r="M400" s="61">
        <f t="shared" si="39"/>
        <v>0.66196680349812598</v>
      </c>
    </row>
    <row r="401" spans="1:13" x14ac:dyDescent="0.2">
      <c r="A401" s="29" t="s">
        <v>337</v>
      </c>
      <c r="B401" s="30" t="s">
        <v>2</v>
      </c>
      <c r="C401" s="16"/>
      <c r="D401" s="13">
        <v>1139</v>
      </c>
      <c r="E401" s="13">
        <v>1046</v>
      </c>
      <c r="F401" s="14">
        <f t="shared" si="38"/>
        <v>2185</v>
      </c>
      <c r="G401" s="15"/>
      <c r="H401" s="16"/>
      <c r="I401" s="16"/>
      <c r="J401" s="16"/>
      <c r="K401" s="17"/>
      <c r="L401" s="30" t="s">
        <v>13</v>
      </c>
      <c r="M401" s="27">
        <f t="shared" si="39"/>
        <v>0.52128146453089241</v>
      </c>
    </row>
    <row r="402" spans="1:13" x14ac:dyDescent="0.2">
      <c r="A402" s="29" t="s">
        <v>338</v>
      </c>
      <c r="B402" s="30" t="s">
        <v>2</v>
      </c>
      <c r="C402" s="16"/>
      <c r="D402" s="13">
        <v>3116</v>
      </c>
      <c r="E402" s="13">
        <v>1808</v>
      </c>
      <c r="F402" s="14">
        <f t="shared" si="38"/>
        <v>4924</v>
      </c>
      <c r="G402" s="15"/>
      <c r="H402" s="16"/>
      <c r="I402" s="16"/>
      <c r="J402" s="16"/>
      <c r="K402" s="17"/>
      <c r="L402" s="30" t="s">
        <v>13</v>
      </c>
      <c r="M402" s="27">
        <f t="shared" si="39"/>
        <v>0.63281884646628761</v>
      </c>
    </row>
    <row r="403" spans="1:13" x14ac:dyDescent="0.2">
      <c r="A403" s="29" t="s">
        <v>339</v>
      </c>
      <c r="B403" s="30" t="s">
        <v>2</v>
      </c>
      <c r="C403" s="16"/>
      <c r="D403" s="13">
        <v>2774</v>
      </c>
      <c r="E403" s="13">
        <v>2021</v>
      </c>
      <c r="F403" s="14">
        <f t="shared" si="38"/>
        <v>4795</v>
      </c>
      <c r="G403" s="15"/>
      <c r="H403" s="16"/>
      <c r="I403" s="16"/>
      <c r="J403" s="16"/>
      <c r="K403" s="17"/>
      <c r="L403" s="30" t="s">
        <v>13</v>
      </c>
      <c r="M403" s="27">
        <f t="shared" si="39"/>
        <v>0.5785192909280501</v>
      </c>
    </row>
    <row r="404" spans="1:13" x14ac:dyDescent="0.2">
      <c r="A404" s="29" t="s">
        <v>340</v>
      </c>
      <c r="B404" s="30" t="s">
        <v>2</v>
      </c>
      <c r="C404" s="16"/>
      <c r="D404" s="13">
        <v>3230</v>
      </c>
      <c r="E404" s="13">
        <v>1497</v>
      </c>
      <c r="F404" s="14">
        <f t="shared" si="38"/>
        <v>4727</v>
      </c>
      <c r="G404" s="15"/>
      <c r="H404" s="16"/>
      <c r="I404" s="16"/>
      <c r="J404" s="16"/>
      <c r="K404" s="17"/>
      <c r="L404" s="30" t="s">
        <v>13</v>
      </c>
      <c r="M404" s="27">
        <f t="shared" si="39"/>
        <v>0.68330865242225514</v>
      </c>
    </row>
    <row r="405" spans="1:13" x14ac:dyDescent="0.2">
      <c r="A405" s="62" t="s">
        <v>341</v>
      </c>
      <c r="B405" s="59" t="s">
        <v>2</v>
      </c>
      <c r="C405" s="63"/>
      <c r="D405" s="64">
        <v>676</v>
      </c>
      <c r="E405" s="64">
        <v>522</v>
      </c>
      <c r="F405" s="53">
        <f t="shared" si="38"/>
        <v>1198</v>
      </c>
      <c r="G405" s="66"/>
      <c r="H405" s="63"/>
      <c r="I405" s="63"/>
      <c r="J405" s="63"/>
      <c r="K405" s="65"/>
      <c r="L405" s="59" t="s">
        <v>13</v>
      </c>
      <c r="M405" s="61">
        <f t="shared" si="39"/>
        <v>0.56427378964941566</v>
      </c>
    </row>
    <row r="406" spans="1:13" x14ac:dyDescent="0.2">
      <c r="A406" s="29" t="s">
        <v>342</v>
      </c>
      <c r="B406" s="30" t="s">
        <v>2</v>
      </c>
      <c r="C406" s="16"/>
      <c r="D406" s="13">
        <v>2038</v>
      </c>
      <c r="E406" s="13">
        <v>528</v>
      </c>
      <c r="F406" s="14">
        <f t="shared" si="38"/>
        <v>2566</v>
      </c>
      <c r="G406" s="15"/>
      <c r="H406" s="16"/>
      <c r="I406" s="16"/>
      <c r="J406" s="16"/>
      <c r="K406" s="17"/>
      <c r="L406" s="30" t="s">
        <v>13</v>
      </c>
      <c r="M406" s="27">
        <f t="shared" si="39"/>
        <v>0.79423226812158998</v>
      </c>
    </row>
    <row r="407" spans="1:13" x14ac:dyDescent="0.2">
      <c r="A407" s="29" t="s">
        <v>343</v>
      </c>
      <c r="B407" s="30" t="s">
        <v>2</v>
      </c>
      <c r="C407" s="16"/>
      <c r="D407" s="13">
        <v>1510</v>
      </c>
      <c r="E407" s="13">
        <v>564</v>
      </c>
      <c r="F407" s="14">
        <f t="shared" si="38"/>
        <v>2074</v>
      </c>
      <c r="G407" s="15"/>
      <c r="H407" s="16"/>
      <c r="I407" s="16"/>
      <c r="J407" s="16"/>
      <c r="K407" s="17"/>
      <c r="L407" s="30" t="s">
        <v>13</v>
      </c>
      <c r="M407" s="27">
        <f t="shared" si="39"/>
        <v>0.72806171648987461</v>
      </c>
    </row>
    <row r="408" spans="1:13" x14ac:dyDescent="0.2">
      <c r="A408" s="29" t="s">
        <v>344</v>
      </c>
      <c r="B408" s="30" t="s">
        <v>2</v>
      </c>
      <c r="C408" s="16"/>
      <c r="D408" s="13">
        <v>3906</v>
      </c>
      <c r="E408" s="13">
        <v>1461</v>
      </c>
      <c r="F408" s="14">
        <f t="shared" si="38"/>
        <v>5367</v>
      </c>
      <c r="G408" s="15"/>
      <c r="H408" s="16"/>
      <c r="I408" s="16"/>
      <c r="J408" s="16"/>
      <c r="K408" s="17"/>
      <c r="L408" s="30" t="s">
        <v>13</v>
      </c>
      <c r="M408" s="27">
        <f t="shared" si="39"/>
        <v>0.72778088317495804</v>
      </c>
    </row>
    <row r="409" spans="1:13" x14ac:dyDescent="0.2">
      <c r="A409" s="29" t="s">
        <v>345</v>
      </c>
      <c r="B409" s="30" t="s">
        <v>2</v>
      </c>
      <c r="C409" s="16"/>
      <c r="D409" s="13">
        <v>5337</v>
      </c>
      <c r="E409" s="13">
        <v>2203</v>
      </c>
      <c r="F409" s="14">
        <f t="shared" si="38"/>
        <v>7540</v>
      </c>
      <c r="G409" s="30" t="s">
        <v>2</v>
      </c>
      <c r="H409" s="16"/>
      <c r="I409" s="16">
        <v>5531</v>
      </c>
      <c r="J409" s="16">
        <v>1923</v>
      </c>
      <c r="K409" s="17">
        <f>+J409+I409</f>
        <v>7454</v>
      </c>
      <c r="L409" s="30" t="s">
        <v>13</v>
      </c>
      <c r="M409" s="27">
        <f t="shared" si="39"/>
        <v>0.70782493368700261</v>
      </c>
    </row>
    <row r="410" spans="1:13" x14ac:dyDescent="0.2">
      <c r="A410" s="62" t="s">
        <v>346</v>
      </c>
      <c r="B410" s="59" t="s">
        <v>2</v>
      </c>
      <c r="C410" s="63"/>
      <c r="D410" s="64">
        <v>1748</v>
      </c>
      <c r="E410" s="64">
        <v>1254</v>
      </c>
      <c r="F410" s="53">
        <f t="shared" si="38"/>
        <v>3002</v>
      </c>
      <c r="G410" s="66"/>
      <c r="H410" s="63"/>
      <c r="I410" s="63"/>
      <c r="J410" s="63"/>
      <c r="K410" s="65"/>
      <c r="L410" s="59" t="s">
        <v>13</v>
      </c>
      <c r="M410" s="61">
        <f t="shared" si="39"/>
        <v>0.58227848101265822</v>
      </c>
    </row>
    <row r="411" spans="1:13" x14ac:dyDescent="0.2">
      <c r="A411" s="29" t="s">
        <v>347</v>
      </c>
      <c r="B411" s="30" t="s">
        <v>2</v>
      </c>
      <c r="C411" s="16"/>
      <c r="D411" s="13">
        <v>3865</v>
      </c>
      <c r="E411" s="13">
        <v>1441</v>
      </c>
      <c r="F411" s="14">
        <f t="shared" si="38"/>
        <v>5306</v>
      </c>
      <c r="G411" s="15"/>
      <c r="H411" s="16"/>
      <c r="I411" s="16"/>
      <c r="J411" s="16"/>
      <c r="K411" s="17"/>
      <c r="L411" s="30" t="s">
        <v>13</v>
      </c>
      <c r="M411" s="27">
        <f t="shared" si="39"/>
        <v>0.72842065586128912</v>
      </c>
    </row>
    <row r="412" spans="1:13" x14ac:dyDescent="0.2">
      <c r="A412" s="29" t="s">
        <v>348</v>
      </c>
      <c r="B412" s="30" t="s">
        <v>2</v>
      </c>
      <c r="C412" s="16"/>
      <c r="D412" s="13">
        <v>2826</v>
      </c>
      <c r="E412" s="13">
        <v>1271</v>
      </c>
      <c r="F412" s="14">
        <f t="shared" si="38"/>
        <v>4097</v>
      </c>
      <c r="G412" s="15"/>
      <c r="H412" s="16"/>
      <c r="I412" s="16"/>
      <c r="J412" s="16"/>
      <c r="K412" s="17"/>
      <c r="L412" s="30" t="s">
        <v>13</v>
      </c>
      <c r="M412" s="27">
        <f t="shared" si="39"/>
        <v>0.68977300463753966</v>
      </c>
    </row>
    <row r="413" spans="1:13" x14ac:dyDescent="0.2">
      <c r="A413" s="29" t="s">
        <v>349</v>
      </c>
      <c r="B413" s="30" t="s">
        <v>2</v>
      </c>
      <c r="C413" s="16"/>
      <c r="D413" s="13">
        <v>1010</v>
      </c>
      <c r="E413" s="13">
        <v>509</v>
      </c>
      <c r="F413" s="14">
        <f t="shared" si="38"/>
        <v>1519</v>
      </c>
      <c r="G413" s="15"/>
      <c r="H413" s="16"/>
      <c r="I413" s="16"/>
      <c r="J413" s="16"/>
      <c r="K413" s="17"/>
      <c r="L413" s="30" t="s">
        <v>13</v>
      </c>
      <c r="M413" s="27">
        <f t="shared" si="39"/>
        <v>0.66491112574061884</v>
      </c>
    </row>
    <row r="414" spans="1:13" x14ac:dyDescent="0.2">
      <c r="A414" s="43" t="s">
        <v>350</v>
      </c>
      <c r="B414" s="30" t="s">
        <v>2</v>
      </c>
      <c r="C414" s="40"/>
      <c r="D414" s="44">
        <v>2833</v>
      </c>
      <c r="E414" s="44">
        <v>1089</v>
      </c>
      <c r="F414" s="14">
        <f t="shared" si="38"/>
        <v>3922</v>
      </c>
      <c r="G414" s="30"/>
      <c r="H414" s="40"/>
      <c r="I414" s="40"/>
      <c r="J414" s="40"/>
      <c r="K414" s="41"/>
      <c r="L414" s="30" t="s">
        <v>13</v>
      </c>
      <c r="M414" s="27">
        <f t="shared" si="39"/>
        <v>0.72233554309026005</v>
      </c>
    </row>
    <row r="415" spans="1:13" x14ac:dyDescent="0.2">
      <c r="A415" s="29" t="s">
        <v>351</v>
      </c>
      <c r="B415" s="30" t="s">
        <v>2</v>
      </c>
      <c r="C415" s="16"/>
      <c r="D415" s="13">
        <v>6536</v>
      </c>
      <c r="E415" s="13">
        <v>3485</v>
      </c>
      <c r="F415" s="14">
        <f t="shared" si="38"/>
        <v>10021</v>
      </c>
      <c r="G415" s="15"/>
      <c r="H415" s="16"/>
      <c r="I415" s="16"/>
      <c r="J415" s="16"/>
      <c r="K415" s="17"/>
      <c r="L415" s="30" t="s">
        <v>13</v>
      </c>
      <c r="M415" s="27">
        <f t="shared" si="39"/>
        <v>0.65223031633569506</v>
      </c>
    </row>
    <row r="416" spans="1:13" x14ac:dyDescent="0.2">
      <c r="A416" s="29" t="s">
        <v>352</v>
      </c>
      <c r="B416" s="30" t="s">
        <v>2</v>
      </c>
      <c r="C416" s="16"/>
      <c r="D416" s="13">
        <v>2678</v>
      </c>
      <c r="E416" s="13">
        <v>1238</v>
      </c>
      <c r="F416" s="14">
        <f t="shared" si="38"/>
        <v>3916</v>
      </c>
      <c r="G416" s="15"/>
      <c r="H416" s="16"/>
      <c r="I416" s="16"/>
      <c r="J416" s="16"/>
      <c r="K416" s="17"/>
      <c r="L416" s="30" t="s">
        <v>13</v>
      </c>
      <c r="M416" s="27">
        <f t="shared" si="39"/>
        <v>0.68386108273748725</v>
      </c>
    </row>
    <row r="417" spans="1:13" x14ac:dyDescent="0.2">
      <c r="A417" s="62" t="s">
        <v>353</v>
      </c>
      <c r="B417" s="59" t="s">
        <v>2</v>
      </c>
      <c r="C417" s="63"/>
      <c r="D417" s="64">
        <v>2803</v>
      </c>
      <c r="E417" s="64">
        <v>953</v>
      </c>
      <c r="F417" s="53">
        <f t="shared" si="38"/>
        <v>3756</v>
      </c>
      <c r="G417" s="66"/>
      <c r="H417" s="63"/>
      <c r="I417" s="63"/>
      <c r="J417" s="63"/>
      <c r="K417" s="65"/>
      <c r="L417" s="59" t="s">
        <v>13</v>
      </c>
      <c r="M417" s="61">
        <f t="shared" si="39"/>
        <v>0.74627263045793402</v>
      </c>
    </row>
    <row r="418" spans="1:13" x14ac:dyDescent="0.2">
      <c r="A418" s="62" t="s">
        <v>354</v>
      </c>
      <c r="B418" s="59" t="s">
        <v>2</v>
      </c>
      <c r="C418" s="63"/>
      <c r="D418" s="64">
        <v>1485</v>
      </c>
      <c r="E418" s="64">
        <v>777</v>
      </c>
      <c r="F418" s="53">
        <f t="shared" si="38"/>
        <v>2262</v>
      </c>
      <c r="G418" s="66"/>
      <c r="H418" s="63"/>
      <c r="I418" s="63"/>
      <c r="J418" s="63"/>
      <c r="K418" s="65"/>
      <c r="L418" s="59" t="s">
        <v>13</v>
      </c>
      <c r="M418" s="61">
        <f t="shared" si="39"/>
        <v>0.656498673740053</v>
      </c>
    </row>
    <row r="419" spans="1:13" x14ac:dyDescent="0.2">
      <c r="A419" s="62" t="s">
        <v>355</v>
      </c>
      <c r="B419" s="66" t="s">
        <v>2</v>
      </c>
      <c r="C419" s="45"/>
      <c r="D419" s="64">
        <v>2928</v>
      </c>
      <c r="E419" s="64">
        <v>1793</v>
      </c>
      <c r="F419" s="53">
        <f t="shared" si="38"/>
        <v>4721</v>
      </c>
      <c r="G419" s="66"/>
      <c r="H419" s="63"/>
      <c r="I419" s="63"/>
      <c r="J419" s="63"/>
      <c r="K419" s="65"/>
      <c r="L419" s="59" t="s">
        <v>13</v>
      </c>
      <c r="M419" s="61">
        <f t="shared" si="39"/>
        <v>0.62020758313916546</v>
      </c>
    </row>
    <row r="420" spans="1:13" x14ac:dyDescent="0.2">
      <c r="A420" s="62" t="s">
        <v>356</v>
      </c>
      <c r="B420" s="59" t="s">
        <v>2</v>
      </c>
      <c r="C420" s="63"/>
      <c r="D420" s="64">
        <v>1611</v>
      </c>
      <c r="E420" s="64">
        <v>1099</v>
      </c>
      <c r="F420" s="53">
        <f t="shared" si="38"/>
        <v>2710</v>
      </c>
      <c r="G420" s="66"/>
      <c r="H420" s="63"/>
      <c r="I420" s="63"/>
      <c r="J420" s="63"/>
      <c r="K420" s="65"/>
      <c r="L420" s="59" t="s">
        <v>13</v>
      </c>
      <c r="M420" s="61">
        <f t="shared" si="39"/>
        <v>0.59446494464944655</v>
      </c>
    </row>
    <row r="421" spans="1:13" x14ac:dyDescent="0.2">
      <c r="A421" s="29" t="s">
        <v>357</v>
      </c>
      <c r="B421" s="30" t="s">
        <v>2</v>
      </c>
      <c r="C421" s="16"/>
      <c r="D421" s="13">
        <v>3084</v>
      </c>
      <c r="E421" s="13">
        <v>1892</v>
      </c>
      <c r="F421" s="14">
        <f t="shared" si="38"/>
        <v>4976</v>
      </c>
      <c r="G421" s="30"/>
      <c r="H421" s="16"/>
      <c r="I421" s="16"/>
      <c r="J421" s="16"/>
      <c r="K421" s="17"/>
      <c r="L421" s="30" t="s">
        <v>13</v>
      </c>
      <c r="M421" s="27">
        <f t="shared" si="39"/>
        <v>0.61977491961414788</v>
      </c>
    </row>
    <row r="422" spans="1:13" x14ac:dyDescent="0.2">
      <c r="A422" s="29" t="s">
        <v>358</v>
      </c>
      <c r="B422" s="30" t="s">
        <v>2</v>
      </c>
      <c r="C422" s="16"/>
      <c r="D422" s="13">
        <v>4958</v>
      </c>
      <c r="E422" s="13">
        <v>2851</v>
      </c>
      <c r="F422" s="14">
        <f t="shared" si="38"/>
        <v>7809</v>
      </c>
      <c r="G422" s="15" t="s">
        <v>2</v>
      </c>
      <c r="H422" s="16"/>
      <c r="I422" s="16">
        <v>5060</v>
      </c>
      <c r="J422" s="16">
        <v>2642</v>
      </c>
      <c r="K422" s="17">
        <f>+J422+I422</f>
        <v>7702</v>
      </c>
      <c r="L422" s="30" t="s">
        <v>13</v>
      </c>
      <c r="M422" s="27">
        <f t="shared" si="39"/>
        <v>0.63490843898066329</v>
      </c>
    </row>
    <row r="423" spans="1:13" x14ac:dyDescent="0.2">
      <c r="A423" s="29" t="s">
        <v>359</v>
      </c>
      <c r="B423" s="30" t="s">
        <v>2</v>
      </c>
      <c r="C423" s="16"/>
      <c r="D423" s="13">
        <v>1787</v>
      </c>
      <c r="E423" s="13">
        <v>1043</v>
      </c>
      <c r="F423" s="14">
        <f t="shared" si="38"/>
        <v>2830</v>
      </c>
      <c r="G423" s="15" t="s">
        <v>2</v>
      </c>
      <c r="H423" s="16"/>
      <c r="I423" s="16">
        <v>1639</v>
      </c>
      <c r="J423" s="16">
        <v>1165</v>
      </c>
      <c r="K423" s="17">
        <f>+J423+I423</f>
        <v>2804</v>
      </c>
      <c r="L423" s="30" t="s">
        <v>13</v>
      </c>
      <c r="M423" s="27">
        <f t="shared" si="39"/>
        <v>0.63144876325088339</v>
      </c>
    </row>
    <row r="424" spans="1:13" x14ac:dyDescent="0.2">
      <c r="A424" s="29" t="s">
        <v>360</v>
      </c>
      <c r="B424" s="30" t="s">
        <v>2</v>
      </c>
      <c r="C424" s="16"/>
      <c r="D424" s="13">
        <v>2617</v>
      </c>
      <c r="E424" s="13">
        <v>925</v>
      </c>
      <c r="F424" s="14">
        <f t="shared" si="38"/>
        <v>3542</v>
      </c>
      <c r="G424" s="15"/>
      <c r="H424" s="16"/>
      <c r="I424" s="16"/>
      <c r="J424" s="16"/>
      <c r="K424" s="17"/>
      <c r="L424" s="30" t="s">
        <v>13</v>
      </c>
      <c r="M424" s="27">
        <f t="shared" si="39"/>
        <v>0.73884810841332582</v>
      </c>
    </row>
    <row r="425" spans="1:13" x14ac:dyDescent="0.2">
      <c r="A425" s="29" t="s">
        <v>361</v>
      </c>
      <c r="B425" s="30" t="s">
        <v>2</v>
      </c>
      <c r="C425" s="16"/>
      <c r="D425" s="13">
        <v>3929</v>
      </c>
      <c r="E425" s="13">
        <v>1598</v>
      </c>
      <c r="F425" s="14">
        <f t="shared" si="38"/>
        <v>5527</v>
      </c>
      <c r="G425" s="15" t="s">
        <v>2</v>
      </c>
      <c r="H425" s="16"/>
      <c r="I425" s="16">
        <v>4419</v>
      </c>
      <c r="J425" s="16">
        <v>1002</v>
      </c>
      <c r="K425" s="17">
        <f>+J425+I425</f>
        <v>5421</v>
      </c>
      <c r="L425" s="30" t="s">
        <v>13</v>
      </c>
      <c r="M425" s="27">
        <f t="shared" si="39"/>
        <v>0.71087389180387195</v>
      </c>
    </row>
    <row r="426" spans="1:13" x14ac:dyDescent="0.2">
      <c r="A426" s="29" t="s">
        <v>362</v>
      </c>
      <c r="B426" s="30" t="s">
        <v>2</v>
      </c>
      <c r="C426" s="16"/>
      <c r="D426" s="13">
        <v>4756</v>
      </c>
      <c r="E426" s="13">
        <v>1901</v>
      </c>
      <c r="F426" s="14">
        <f t="shared" si="38"/>
        <v>6657</v>
      </c>
      <c r="G426" s="15"/>
      <c r="H426" s="16"/>
      <c r="I426" s="16"/>
      <c r="J426" s="16"/>
      <c r="K426" s="17"/>
      <c r="L426" s="30" t="s">
        <v>13</v>
      </c>
      <c r="M426" s="27">
        <f t="shared" si="39"/>
        <v>0.71443593210154721</v>
      </c>
    </row>
    <row r="427" spans="1:13" x14ac:dyDescent="0.2">
      <c r="A427" s="29" t="s">
        <v>363</v>
      </c>
      <c r="B427" s="30" t="s">
        <v>2</v>
      </c>
      <c r="C427" s="16"/>
      <c r="D427" s="13">
        <v>3629</v>
      </c>
      <c r="E427" s="13">
        <v>2275</v>
      </c>
      <c r="F427" s="14">
        <f t="shared" si="38"/>
        <v>5904</v>
      </c>
      <c r="G427" s="15"/>
      <c r="H427" s="16"/>
      <c r="I427" s="16"/>
      <c r="J427" s="16"/>
      <c r="K427" s="17"/>
      <c r="L427" s="30" t="s">
        <v>13</v>
      </c>
      <c r="M427" s="27">
        <f t="shared" si="39"/>
        <v>0.61466802168021684</v>
      </c>
    </row>
    <row r="428" spans="1:13" x14ac:dyDescent="0.2">
      <c r="A428" s="62" t="s">
        <v>364</v>
      </c>
      <c r="B428" s="59" t="s">
        <v>2</v>
      </c>
      <c r="C428" s="63"/>
      <c r="D428" s="64">
        <v>702</v>
      </c>
      <c r="E428" s="64">
        <v>138</v>
      </c>
      <c r="F428" s="53">
        <f t="shared" si="38"/>
        <v>840</v>
      </c>
      <c r="G428" s="66"/>
      <c r="H428" s="63"/>
      <c r="I428" s="63"/>
      <c r="J428" s="63"/>
      <c r="K428" s="65"/>
      <c r="L428" s="59" t="s">
        <v>13</v>
      </c>
      <c r="M428" s="61">
        <f t="shared" si="39"/>
        <v>0.83571428571428574</v>
      </c>
    </row>
    <row r="429" spans="1:13" x14ac:dyDescent="0.2">
      <c r="A429" s="29" t="s">
        <v>365</v>
      </c>
      <c r="B429" s="30" t="s">
        <v>2</v>
      </c>
      <c r="C429" s="16"/>
      <c r="D429" s="13">
        <v>1808</v>
      </c>
      <c r="E429" s="13">
        <v>678</v>
      </c>
      <c r="F429" s="14">
        <f t="shared" si="38"/>
        <v>2486</v>
      </c>
      <c r="G429" s="15" t="s">
        <v>2</v>
      </c>
      <c r="H429" s="16"/>
      <c r="I429" s="16">
        <v>1708</v>
      </c>
      <c r="J429" s="16">
        <v>771</v>
      </c>
      <c r="K429" s="17">
        <f>+J429+I429</f>
        <v>2479</v>
      </c>
      <c r="L429" s="30" t="s">
        <v>13</v>
      </c>
      <c r="M429" s="27">
        <f t="shared" si="39"/>
        <v>0.72727272727272729</v>
      </c>
    </row>
    <row r="430" spans="1:13" x14ac:dyDescent="0.2">
      <c r="A430" s="62" t="s">
        <v>366</v>
      </c>
      <c r="B430" s="59" t="s">
        <v>2</v>
      </c>
      <c r="C430" s="63"/>
      <c r="D430" s="64">
        <v>2385</v>
      </c>
      <c r="E430" s="64">
        <v>1210</v>
      </c>
      <c r="F430" s="53">
        <f t="shared" si="38"/>
        <v>3595</v>
      </c>
      <c r="G430" s="66"/>
      <c r="H430" s="63"/>
      <c r="I430" s="63"/>
      <c r="J430" s="63"/>
      <c r="K430" s="65"/>
      <c r="L430" s="59" t="s">
        <v>13</v>
      </c>
      <c r="M430" s="61">
        <f t="shared" si="39"/>
        <v>0.66342141863699577</v>
      </c>
    </row>
    <row r="431" spans="1:13" x14ac:dyDescent="0.2">
      <c r="A431" s="62" t="s">
        <v>367</v>
      </c>
      <c r="B431" s="59" t="s">
        <v>2</v>
      </c>
      <c r="C431" s="63"/>
      <c r="D431" s="64">
        <v>8439</v>
      </c>
      <c r="E431" s="64">
        <v>3966</v>
      </c>
      <c r="F431" s="53">
        <f t="shared" si="38"/>
        <v>12405</v>
      </c>
      <c r="G431" s="66"/>
      <c r="H431" s="63"/>
      <c r="I431" s="63"/>
      <c r="J431" s="63"/>
      <c r="K431" s="65"/>
      <c r="L431" s="59" t="s">
        <v>13</v>
      </c>
      <c r="M431" s="61">
        <f t="shared" si="39"/>
        <v>0.68029020556227326</v>
      </c>
    </row>
    <row r="432" spans="1:13" x14ac:dyDescent="0.2">
      <c r="A432" s="29" t="s">
        <v>368</v>
      </c>
      <c r="B432" s="30" t="s">
        <v>2</v>
      </c>
      <c r="C432" s="16"/>
      <c r="D432" s="13">
        <v>4105</v>
      </c>
      <c r="E432" s="13">
        <v>1967</v>
      </c>
      <c r="F432" s="14">
        <f t="shared" si="38"/>
        <v>6072</v>
      </c>
      <c r="G432" s="15"/>
      <c r="H432" s="16"/>
      <c r="I432" s="16"/>
      <c r="J432" s="16"/>
      <c r="K432" s="17"/>
      <c r="L432" s="30" t="s">
        <v>13</v>
      </c>
      <c r="M432" s="27">
        <f t="shared" si="39"/>
        <v>0.67605401844532276</v>
      </c>
    </row>
    <row r="433" spans="1:13" x14ac:dyDescent="0.2">
      <c r="A433" s="76" t="s">
        <v>369</v>
      </c>
      <c r="B433" s="77"/>
      <c r="C433" s="78" t="s">
        <v>3</v>
      </c>
      <c r="D433" s="79">
        <v>885</v>
      </c>
      <c r="E433" s="79">
        <v>1157</v>
      </c>
      <c r="F433" s="80">
        <f t="shared" si="38"/>
        <v>2042</v>
      </c>
      <c r="G433" s="77"/>
      <c r="H433" s="78"/>
      <c r="I433" s="78"/>
      <c r="J433" s="78"/>
      <c r="K433" s="81"/>
      <c r="L433" s="77" t="s">
        <v>13</v>
      </c>
      <c r="M433" s="82">
        <f t="shared" si="39"/>
        <v>0.43339862879529872</v>
      </c>
    </row>
    <row r="434" spans="1:13" x14ac:dyDescent="0.2">
      <c r="A434" s="76" t="s">
        <v>370</v>
      </c>
      <c r="B434" s="77"/>
      <c r="C434" s="78" t="s">
        <v>3</v>
      </c>
      <c r="D434" s="79">
        <v>1353</v>
      </c>
      <c r="E434" s="79">
        <v>1522</v>
      </c>
      <c r="F434" s="80">
        <f t="shared" si="38"/>
        <v>2875</v>
      </c>
      <c r="G434" s="77"/>
      <c r="H434" s="78"/>
      <c r="I434" s="78"/>
      <c r="J434" s="78"/>
      <c r="K434" s="81"/>
      <c r="L434" s="77" t="s">
        <v>13</v>
      </c>
      <c r="M434" s="82">
        <f t="shared" si="39"/>
        <v>0.47060869565217389</v>
      </c>
    </row>
    <row r="435" spans="1:13" x14ac:dyDescent="0.2">
      <c r="A435" s="29" t="s">
        <v>371</v>
      </c>
      <c r="B435" s="30" t="s">
        <v>2</v>
      </c>
      <c r="C435" s="16"/>
      <c r="D435" s="13">
        <v>724</v>
      </c>
      <c r="E435" s="13">
        <v>404</v>
      </c>
      <c r="F435" s="14">
        <f t="shared" si="38"/>
        <v>1128</v>
      </c>
      <c r="G435" s="15"/>
      <c r="H435" s="16"/>
      <c r="I435" s="16"/>
      <c r="J435" s="16"/>
      <c r="K435" s="17"/>
      <c r="L435" s="30" t="s">
        <v>13</v>
      </c>
      <c r="M435" s="27">
        <f t="shared" si="39"/>
        <v>0.64184397163120566</v>
      </c>
    </row>
    <row r="436" spans="1:13" x14ac:dyDescent="0.2">
      <c r="A436" s="29" t="s">
        <v>372</v>
      </c>
      <c r="B436" s="30" t="s">
        <v>2</v>
      </c>
      <c r="C436" s="16"/>
      <c r="D436" s="13">
        <v>445</v>
      </c>
      <c r="E436" s="13">
        <v>277</v>
      </c>
      <c r="F436" s="14">
        <f t="shared" si="38"/>
        <v>722</v>
      </c>
      <c r="G436" s="15"/>
      <c r="H436" s="16"/>
      <c r="I436" s="16"/>
      <c r="J436" s="16"/>
      <c r="K436" s="17"/>
      <c r="L436" s="30" t="s">
        <v>13</v>
      </c>
      <c r="M436" s="27">
        <f t="shared" si="39"/>
        <v>0.61634349030470914</v>
      </c>
    </row>
    <row r="437" spans="1:13" x14ac:dyDescent="0.2">
      <c r="A437" s="62" t="s">
        <v>373</v>
      </c>
      <c r="B437" s="59" t="s">
        <v>2</v>
      </c>
      <c r="C437" s="63"/>
      <c r="D437" s="64">
        <v>2425</v>
      </c>
      <c r="E437" s="64">
        <v>2239</v>
      </c>
      <c r="F437" s="53">
        <f t="shared" si="38"/>
        <v>4664</v>
      </c>
      <c r="G437" s="66"/>
      <c r="H437" s="63"/>
      <c r="I437" s="63"/>
      <c r="J437" s="63"/>
      <c r="K437" s="65"/>
      <c r="L437" s="59" t="s">
        <v>13</v>
      </c>
      <c r="M437" s="61">
        <f t="shared" si="39"/>
        <v>0.5199399656946827</v>
      </c>
    </row>
    <row r="438" spans="1:13" x14ac:dyDescent="0.2">
      <c r="A438" s="29" t="s">
        <v>374</v>
      </c>
      <c r="B438" s="30" t="s">
        <v>2</v>
      </c>
      <c r="C438" s="16"/>
      <c r="D438" s="13">
        <v>2048</v>
      </c>
      <c r="E438" s="13">
        <v>753</v>
      </c>
      <c r="F438" s="14">
        <f t="shared" si="38"/>
        <v>2801</v>
      </c>
      <c r="G438" s="15"/>
      <c r="H438" s="16"/>
      <c r="I438" s="16"/>
      <c r="J438" s="16"/>
      <c r="K438" s="17"/>
      <c r="L438" s="30" t="s">
        <v>13</v>
      </c>
      <c r="M438" s="27">
        <f t="shared" si="39"/>
        <v>0.73116744019992863</v>
      </c>
    </row>
    <row r="439" spans="1:13" x14ac:dyDescent="0.2">
      <c r="A439" s="29" t="s">
        <v>375</v>
      </c>
      <c r="B439" s="30" t="s">
        <v>2</v>
      </c>
      <c r="C439" s="16"/>
      <c r="D439" s="13">
        <v>2330</v>
      </c>
      <c r="E439" s="13">
        <v>1466</v>
      </c>
      <c r="F439" s="14">
        <f t="shared" si="38"/>
        <v>3796</v>
      </c>
      <c r="G439" s="15"/>
      <c r="H439" s="16"/>
      <c r="I439" s="16"/>
      <c r="J439" s="16"/>
      <c r="K439" s="17"/>
      <c r="L439" s="30" t="s">
        <v>13</v>
      </c>
      <c r="M439" s="27">
        <f t="shared" si="39"/>
        <v>0.61380400421496317</v>
      </c>
    </row>
    <row r="440" spans="1:13" x14ac:dyDescent="0.2">
      <c r="A440" s="62" t="s">
        <v>376</v>
      </c>
      <c r="B440" s="59" t="s">
        <v>2</v>
      </c>
      <c r="C440" s="63"/>
      <c r="D440" s="64">
        <v>1356</v>
      </c>
      <c r="E440" s="64">
        <v>662</v>
      </c>
      <c r="F440" s="53">
        <f t="shared" si="38"/>
        <v>2018</v>
      </c>
      <c r="G440" s="66"/>
      <c r="H440" s="63"/>
      <c r="I440" s="63"/>
      <c r="J440" s="63"/>
      <c r="K440" s="65"/>
      <c r="L440" s="59" t="s">
        <v>13</v>
      </c>
      <c r="M440" s="61">
        <f t="shared" si="39"/>
        <v>0.67195242814667988</v>
      </c>
    </row>
    <row r="441" spans="1:13" x14ac:dyDescent="0.2">
      <c r="A441" s="29"/>
      <c r="B441" s="15"/>
      <c r="C441" s="16"/>
      <c r="D441" s="13"/>
      <c r="E441" s="13"/>
      <c r="F441" s="14"/>
      <c r="G441" s="15"/>
      <c r="H441" s="16"/>
      <c r="I441" s="16"/>
      <c r="J441" s="16"/>
      <c r="K441" s="17"/>
      <c r="L441" s="15"/>
      <c r="M441" s="27" t="s">
        <v>28</v>
      </c>
    </row>
    <row r="442" spans="1:13" x14ac:dyDescent="0.2">
      <c r="A442" s="19" t="s">
        <v>6</v>
      </c>
      <c r="B442" s="32">
        <f>COUNTIF(B385:B440,"=P")</f>
        <v>54</v>
      </c>
      <c r="C442" s="19">
        <f>COUNTIF(C385:C440,"=D")</f>
        <v>2</v>
      </c>
      <c r="D442" s="36"/>
      <c r="E442" s="36"/>
      <c r="F442" s="37"/>
      <c r="G442" s="15"/>
      <c r="H442" s="16"/>
      <c r="I442" s="16"/>
      <c r="J442" s="16"/>
      <c r="K442" s="17"/>
      <c r="L442" s="15"/>
      <c r="M442" s="27" t="s">
        <v>28</v>
      </c>
    </row>
    <row r="443" spans="1:13" x14ac:dyDescent="0.2">
      <c r="A443" s="29"/>
      <c r="B443" s="15"/>
      <c r="C443" s="16"/>
      <c r="D443" s="13"/>
      <c r="E443" s="13"/>
      <c r="F443" s="14"/>
      <c r="G443" s="15"/>
      <c r="H443" s="16"/>
      <c r="I443" s="16"/>
      <c r="J443" s="16"/>
      <c r="K443" s="17"/>
      <c r="L443" s="15"/>
      <c r="M443" s="27" t="s">
        <v>28</v>
      </c>
    </row>
    <row r="444" spans="1:13" x14ac:dyDescent="0.2">
      <c r="A444" s="28" t="s">
        <v>377</v>
      </c>
      <c r="B444" s="15"/>
      <c r="C444" s="16"/>
      <c r="D444" s="13"/>
      <c r="E444" s="13"/>
      <c r="F444" s="14"/>
      <c r="G444" s="15"/>
      <c r="H444" s="16"/>
      <c r="I444" s="16"/>
      <c r="J444" s="16"/>
      <c r="K444" s="17"/>
      <c r="L444" s="15"/>
      <c r="M444" s="27" t="s">
        <v>28</v>
      </c>
    </row>
    <row r="445" spans="1:13" x14ac:dyDescent="0.2">
      <c r="A445" s="29"/>
      <c r="B445" s="15"/>
      <c r="C445" s="16"/>
      <c r="D445" s="13"/>
      <c r="E445" s="13"/>
      <c r="F445" s="14"/>
      <c r="G445" s="15"/>
      <c r="H445" s="16"/>
      <c r="I445" s="16"/>
      <c r="J445" s="16"/>
      <c r="K445" s="17"/>
      <c r="L445" s="15"/>
      <c r="M445" s="27" t="s">
        <v>28</v>
      </c>
    </row>
    <row r="446" spans="1:13" x14ac:dyDescent="0.2">
      <c r="A446" s="29" t="s">
        <v>378</v>
      </c>
      <c r="B446" s="30" t="s">
        <v>2</v>
      </c>
      <c r="C446" s="16"/>
      <c r="D446" s="13">
        <v>185</v>
      </c>
      <c r="E446" s="13">
        <v>55</v>
      </c>
      <c r="F446" s="14">
        <f t="shared" ref="F446:F457" si="40">SUM(D446:E446)</f>
        <v>240</v>
      </c>
      <c r="G446" s="15"/>
      <c r="H446" s="16"/>
      <c r="I446" s="16"/>
      <c r="J446" s="16"/>
      <c r="K446" s="17"/>
      <c r="L446" s="30" t="s">
        <v>13</v>
      </c>
      <c r="M446" s="27">
        <f t="shared" ref="M446:M457" si="41">D446/F446</f>
        <v>0.77083333333333337</v>
      </c>
    </row>
    <row r="447" spans="1:13" x14ac:dyDescent="0.2">
      <c r="A447" s="29" t="s">
        <v>379</v>
      </c>
      <c r="B447" s="30" t="s">
        <v>2</v>
      </c>
      <c r="C447" s="16"/>
      <c r="D447" s="13">
        <v>1238</v>
      </c>
      <c r="E447" s="13">
        <v>456</v>
      </c>
      <c r="F447" s="14">
        <f t="shared" si="40"/>
        <v>1694</v>
      </c>
      <c r="G447" s="30"/>
      <c r="H447" s="16"/>
      <c r="I447" s="48"/>
      <c r="J447" s="48"/>
      <c r="K447" s="17"/>
      <c r="L447" s="30" t="s">
        <v>13</v>
      </c>
      <c r="M447" s="27">
        <f t="shared" si="41"/>
        <v>0.73081463990554896</v>
      </c>
    </row>
    <row r="448" spans="1:13" x14ac:dyDescent="0.2">
      <c r="A448" s="29" t="s">
        <v>380</v>
      </c>
      <c r="B448" s="30" t="s">
        <v>2</v>
      </c>
      <c r="C448" s="16"/>
      <c r="D448" s="13">
        <v>1238</v>
      </c>
      <c r="E448" s="13">
        <v>395</v>
      </c>
      <c r="F448" s="14">
        <f t="shared" si="40"/>
        <v>1633</v>
      </c>
      <c r="G448" s="30"/>
      <c r="H448" s="16"/>
      <c r="I448" s="16"/>
      <c r="J448" s="40"/>
      <c r="K448" s="17"/>
      <c r="L448" s="30" t="s">
        <v>13</v>
      </c>
      <c r="M448" s="27">
        <f t="shared" si="41"/>
        <v>0.75811390079608088</v>
      </c>
    </row>
    <row r="449" spans="1:13" x14ac:dyDescent="0.2">
      <c r="A449" s="29" t="s">
        <v>381</v>
      </c>
      <c r="B449" s="30" t="s">
        <v>2</v>
      </c>
      <c r="C449" s="16"/>
      <c r="D449" s="13">
        <v>2737</v>
      </c>
      <c r="E449" s="13">
        <v>1088</v>
      </c>
      <c r="F449" s="14">
        <f t="shared" si="40"/>
        <v>3825</v>
      </c>
      <c r="G449" s="30"/>
      <c r="H449" s="16"/>
      <c r="I449" s="16"/>
      <c r="J449" s="16"/>
      <c r="K449" s="17"/>
      <c r="L449" s="30" t="s">
        <v>13</v>
      </c>
      <c r="M449" s="27">
        <f t="shared" si="41"/>
        <v>0.7155555555555555</v>
      </c>
    </row>
    <row r="450" spans="1:13" x14ac:dyDescent="0.2">
      <c r="A450" s="29" t="s">
        <v>382</v>
      </c>
      <c r="B450" s="30" t="s">
        <v>2</v>
      </c>
      <c r="C450" s="16"/>
      <c r="D450" s="13">
        <v>572</v>
      </c>
      <c r="E450" s="13">
        <v>250</v>
      </c>
      <c r="F450" s="14">
        <f t="shared" si="40"/>
        <v>822</v>
      </c>
      <c r="G450" s="15"/>
      <c r="H450" s="16"/>
      <c r="I450" s="16"/>
      <c r="J450" s="16"/>
      <c r="K450" s="17"/>
      <c r="L450" s="30" t="s">
        <v>13</v>
      </c>
      <c r="M450" s="27">
        <f t="shared" si="41"/>
        <v>0.69586374695863751</v>
      </c>
    </row>
    <row r="451" spans="1:13" x14ac:dyDescent="0.2">
      <c r="A451" s="29" t="s">
        <v>383</v>
      </c>
      <c r="B451" s="30" t="s">
        <v>2</v>
      </c>
      <c r="C451" s="16"/>
      <c r="D451" s="13">
        <v>511</v>
      </c>
      <c r="E451" s="13">
        <v>154</v>
      </c>
      <c r="F451" s="14">
        <f t="shared" si="40"/>
        <v>665</v>
      </c>
      <c r="G451" s="15"/>
      <c r="H451" s="16"/>
      <c r="I451" s="16"/>
      <c r="J451" s="16"/>
      <c r="K451" s="17"/>
      <c r="L451" s="30" t="s">
        <v>13</v>
      </c>
      <c r="M451" s="27">
        <f t="shared" si="41"/>
        <v>0.76842105263157889</v>
      </c>
    </row>
    <row r="452" spans="1:13" x14ac:dyDescent="0.2">
      <c r="A452" s="29" t="s">
        <v>384</v>
      </c>
      <c r="B452" s="30" t="s">
        <v>2</v>
      </c>
      <c r="C452" s="16"/>
      <c r="D452" s="13">
        <v>342</v>
      </c>
      <c r="E452" s="13">
        <v>193</v>
      </c>
      <c r="F452" s="14">
        <f t="shared" si="40"/>
        <v>535</v>
      </c>
      <c r="G452" s="30"/>
      <c r="H452" s="16"/>
      <c r="I452" s="48"/>
      <c r="J452" s="48"/>
      <c r="K452" s="17"/>
      <c r="L452" s="30" t="s">
        <v>13</v>
      </c>
      <c r="M452" s="27">
        <f t="shared" si="41"/>
        <v>0.63925233644859814</v>
      </c>
    </row>
    <row r="453" spans="1:13" x14ac:dyDescent="0.2">
      <c r="A453" s="29" t="s">
        <v>385</v>
      </c>
      <c r="B453" s="30" t="s">
        <v>2</v>
      </c>
      <c r="C453" s="16"/>
      <c r="D453" s="13">
        <v>793</v>
      </c>
      <c r="E453" s="13">
        <v>311</v>
      </c>
      <c r="F453" s="14">
        <f t="shared" si="40"/>
        <v>1104</v>
      </c>
      <c r="G453" s="30"/>
      <c r="H453" s="16"/>
      <c r="I453" s="16"/>
      <c r="J453" s="16"/>
      <c r="K453" s="17"/>
      <c r="L453" s="30" t="s">
        <v>13</v>
      </c>
      <c r="M453" s="27">
        <f t="shared" si="41"/>
        <v>0.71829710144927539</v>
      </c>
    </row>
    <row r="454" spans="1:13" x14ac:dyDescent="0.2">
      <c r="A454" s="29" t="s">
        <v>386</v>
      </c>
      <c r="B454" s="30" t="s">
        <v>2</v>
      </c>
      <c r="C454" s="16"/>
      <c r="D454" s="13">
        <v>5486</v>
      </c>
      <c r="E454" s="13">
        <v>1156</v>
      </c>
      <c r="F454" s="14">
        <f t="shared" si="40"/>
        <v>6642</v>
      </c>
      <c r="G454" s="15"/>
      <c r="H454" s="16"/>
      <c r="I454" s="16"/>
      <c r="J454" s="16"/>
      <c r="K454" s="17"/>
      <c r="L454" s="30" t="s">
        <v>13</v>
      </c>
      <c r="M454" s="27">
        <f t="shared" si="41"/>
        <v>0.82595603733815115</v>
      </c>
    </row>
    <row r="455" spans="1:13" x14ac:dyDescent="0.2">
      <c r="A455" s="29" t="s">
        <v>387</v>
      </c>
      <c r="B455" s="30" t="s">
        <v>2</v>
      </c>
      <c r="C455" s="16"/>
      <c r="D455" s="13">
        <v>503</v>
      </c>
      <c r="E455" s="13">
        <v>169</v>
      </c>
      <c r="F455" s="14">
        <f t="shared" si="40"/>
        <v>672</v>
      </c>
      <c r="G455" s="30"/>
      <c r="H455" s="16"/>
      <c r="I455" s="51"/>
      <c r="J455" s="51"/>
      <c r="K455" s="41"/>
      <c r="L455" s="30" t="s">
        <v>13</v>
      </c>
      <c r="M455" s="27">
        <f t="shared" si="41"/>
        <v>0.74851190476190477</v>
      </c>
    </row>
    <row r="456" spans="1:13" x14ac:dyDescent="0.2">
      <c r="A456" s="29" t="s">
        <v>388</v>
      </c>
      <c r="B456" s="30" t="s">
        <v>2</v>
      </c>
      <c r="C456" s="16"/>
      <c r="D456" s="13">
        <v>901</v>
      </c>
      <c r="E456" s="13">
        <v>363</v>
      </c>
      <c r="F456" s="14">
        <f t="shared" si="40"/>
        <v>1264</v>
      </c>
      <c r="G456" s="15"/>
      <c r="H456" s="16"/>
      <c r="I456" s="16"/>
      <c r="J456" s="16"/>
      <c r="K456" s="17"/>
      <c r="L456" s="30" t="s">
        <v>13</v>
      </c>
      <c r="M456" s="27">
        <f t="shared" si="41"/>
        <v>0.71281645569620256</v>
      </c>
    </row>
    <row r="457" spans="1:13" x14ac:dyDescent="0.2">
      <c r="A457" s="29" t="s">
        <v>389</v>
      </c>
      <c r="B457" s="30" t="s">
        <v>2</v>
      </c>
      <c r="C457" s="16"/>
      <c r="D457" s="13">
        <v>2682</v>
      </c>
      <c r="E457" s="13">
        <v>1128</v>
      </c>
      <c r="F457" s="14">
        <f t="shared" si="40"/>
        <v>3810</v>
      </c>
      <c r="G457" s="15"/>
      <c r="H457" s="16"/>
      <c r="I457" s="16"/>
      <c r="J457" s="16"/>
      <c r="K457" s="17"/>
      <c r="L457" s="30" t="s">
        <v>13</v>
      </c>
      <c r="M457" s="27">
        <f t="shared" si="41"/>
        <v>0.7039370078740157</v>
      </c>
    </row>
    <row r="458" spans="1:13" x14ac:dyDescent="0.2">
      <c r="A458" s="29"/>
      <c r="B458" s="15"/>
      <c r="C458" s="16"/>
      <c r="D458" s="13"/>
      <c r="E458" s="13"/>
      <c r="F458" s="14"/>
      <c r="G458" s="15"/>
      <c r="H458" s="16"/>
      <c r="I458" s="16"/>
      <c r="J458" s="16"/>
      <c r="K458" s="17"/>
      <c r="L458" s="15"/>
      <c r="M458" s="27" t="s">
        <v>28</v>
      </c>
    </row>
    <row r="459" spans="1:13" x14ac:dyDescent="0.2">
      <c r="A459" s="19" t="s">
        <v>6</v>
      </c>
      <c r="B459" s="32">
        <f>COUNTIF(B446:B457,"=P")</f>
        <v>12</v>
      </c>
      <c r="C459" s="19">
        <f>COUNTIF(C446:C457,"=D")</f>
        <v>0</v>
      </c>
      <c r="D459" s="36"/>
      <c r="E459" s="36"/>
      <c r="F459" s="37"/>
      <c r="G459" s="15"/>
      <c r="H459" s="16"/>
      <c r="I459" s="16"/>
      <c r="J459" s="16"/>
      <c r="K459" s="17"/>
      <c r="L459" s="15"/>
      <c r="M459" s="27" t="s">
        <v>28</v>
      </c>
    </row>
    <row r="460" spans="1:13" x14ac:dyDescent="0.2">
      <c r="A460" s="29"/>
      <c r="B460" s="15"/>
      <c r="C460" s="16"/>
      <c r="D460" s="13"/>
      <c r="E460" s="13"/>
      <c r="F460" s="14"/>
      <c r="G460" s="15"/>
      <c r="H460" s="16"/>
      <c r="I460" s="16"/>
      <c r="J460" s="16"/>
      <c r="K460" s="17"/>
      <c r="L460" s="15"/>
      <c r="M460" s="27" t="s">
        <v>28</v>
      </c>
    </row>
    <row r="461" spans="1:13" x14ac:dyDescent="0.2">
      <c r="A461" s="28" t="s">
        <v>390</v>
      </c>
      <c r="B461" s="15"/>
      <c r="C461" s="16"/>
      <c r="D461" s="13"/>
      <c r="E461" s="13"/>
      <c r="F461" s="14"/>
      <c r="G461" s="15"/>
      <c r="H461" s="16"/>
      <c r="I461" s="16"/>
      <c r="J461" s="16"/>
      <c r="K461" s="17"/>
      <c r="L461" s="15"/>
      <c r="M461" s="27" t="s">
        <v>28</v>
      </c>
    </row>
    <row r="462" spans="1:13" x14ac:dyDescent="0.2">
      <c r="A462" s="29"/>
      <c r="B462" s="15"/>
      <c r="C462" s="16"/>
      <c r="D462" s="13"/>
      <c r="E462" s="13"/>
      <c r="F462" s="14"/>
      <c r="G462" s="15"/>
      <c r="H462" s="16"/>
      <c r="I462" s="16"/>
      <c r="J462" s="16"/>
      <c r="K462" s="17"/>
      <c r="L462" s="15"/>
      <c r="M462" s="27" t="s">
        <v>28</v>
      </c>
    </row>
    <row r="463" spans="1:13" x14ac:dyDescent="0.2">
      <c r="A463" s="62" t="s">
        <v>391</v>
      </c>
      <c r="B463" s="66" t="s">
        <v>2</v>
      </c>
      <c r="C463" s="63"/>
      <c r="D463" s="64">
        <v>4871</v>
      </c>
      <c r="E463" s="64">
        <v>1729</v>
      </c>
      <c r="F463" s="53">
        <f t="shared" ref="F463:F485" si="42">SUM(D463:E463)</f>
        <v>6600</v>
      </c>
      <c r="G463" s="66" t="s">
        <v>33</v>
      </c>
      <c r="H463" s="63"/>
      <c r="I463" s="63" t="s">
        <v>920</v>
      </c>
      <c r="J463" s="63" t="s">
        <v>921</v>
      </c>
      <c r="K463" s="65" t="s">
        <v>922</v>
      </c>
      <c r="L463" s="59" t="s">
        <v>13</v>
      </c>
      <c r="M463" s="61">
        <f t="shared" ref="M463:M485" si="43">D463/F463</f>
        <v>0.73803030303030304</v>
      </c>
    </row>
    <row r="464" spans="1:13" x14ac:dyDescent="0.2">
      <c r="A464" s="62" t="s">
        <v>392</v>
      </c>
      <c r="B464" s="66" t="s">
        <v>2</v>
      </c>
      <c r="C464" s="63"/>
      <c r="D464" s="64">
        <v>1604</v>
      </c>
      <c r="E464" s="64">
        <v>563</v>
      </c>
      <c r="F464" s="53">
        <f t="shared" si="42"/>
        <v>2167</v>
      </c>
      <c r="G464" s="66"/>
      <c r="H464" s="63"/>
      <c r="I464" s="63"/>
      <c r="J464" s="63"/>
      <c r="K464" s="65"/>
      <c r="L464" s="66" t="s">
        <v>13</v>
      </c>
      <c r="M464" s="61">
        <f t="shared" si="43"/>
        <v>0.74019381633594827</v>
      </c>
    </row>
    <row r="465" spans="1:13" x14ac:dyDescent="0.2">
      <c r="A465" s="62" t="s">
        <v>393</v>
      </c>
      <c r="B465" s="66" t="s">
        <v>2</v>
      </c>
      <c r="C465" s="63"/>
      <c r="D465" s="64">
        <v>1324</v>
      </c>
      <c r="E465" s="64">
        <v>531</v>
      </c>
      <c r="F465" s="53">
        <f t="shared" si="42"/>
        <v>1855</v>
      </c>
      <c r="G465" s="66" t="s">
        <v>2</v>
      </c>
      <c r="H465" s="63"/>
      <c r="I465" s="63">
        <v>1279</v>
      </c>
      <c r="J465" s="63">
        <v>575</v>
      </c>
      <c r="K465" s="65">
        <f>+J465+I465</f>
        <v>1854</v>
      </c>
      <c r="L465" s="66" t="s">
        <v>13</v>
      </c>
      <c r="M465" s="61">
        <f t="shared" si="43"/>
        <v>0.71374663072776279</v>
      </c>
    </row>
    <row r="466" spans="1:13" x14ac:dyDescent="0.2">
      <c r="A466" s="62" t="s">
        <v>394</v>
      </c>
      <c r="B466" s="66" t="s">
        <v>2</v>
      </c>
      <c r="C466" s="63"/>
      <c r="D466" s="64">
        <v>288</v>
      </c>
      <c r="E466" s="64">
        <v>104</v>
      </c>
      <c r="F466" s="53">
        <f t="shared" si="42"/>
        <v>392</v>
      </c>
      <c r="G466" s="66" t="s">
        <v>2</v>
      </c>
      <c r="H466" s="63"/>
      <c r="I466" s="63">
        <v>267</v>
      </c>
      <c r="J466" s="63">
        <v>124</v>
      </c>
      <c r="K466" s="65">
        <f>+J466+I466</f>
        <v>391</v>
      </c>
      <c r="L466" s="66" t="s">
        <v>13</v>
      </c>
      <c r="M466" s="61">
        <f t="shared" si="43"/>
        <v>0.73469387755102045</v>
      </c>
    </row>
    <row r="467" spans="1:13" x14ac:dyDescent="0.2">
      <c r="A467" s="62" t="s">
        <v>395</v>
      </c>
      <c r="B467" s="66" t="s">
        <v>2</v>
      </c>
      <c r="C467" s="63"/>
      <c r="D467" s="64">
        <v>2042</v>
      </c>
      <c r="E467" s="64">
        <v>733</v>
      </c>
      <c r="F467" s="53">
        <f t="shared" si="42"/>
        <v>2775</v>
      </c>
      <c r="G467" s="66" t="s">
        <v>2</v>
      </c>
      <c r="H467" s="63"/>
      <c r="I467" s="63">
        <v>1980</v>
      </c>
      <c r="J467" s="63">
        <v>774</v>
      </c>
      <c r="K467" s="65">
        <f>+J467+I467</f>
        <v>2754</v>
      </c>
      <c r="L467" s="66" t="s">
        <v>13</v>
      </c>
      <c r="M467" s="61">
        <f t="shared" si="43"/>
        <v>0.73585585585585589</v>
      </c>
    </row>
    <row r="468" spans="1:13" x14ac:dyDescent="0.2">
      <c r="A468" s="58" t="s">
        <v>396</v>
      </c>
      <c r="B468" s="66" t="s">
        <v>2</v>
      </c>
      <c r="C468" s="63"/>
      <c r="D468" s="64">
        <v>382</v>
      </c>
      <c r="E468" s="64">
        <v>79</v>
      </c>
      <c r="F468" s="53">
        <f t="shared" si="42"/>
        <v>461</v>
      </c>
      <c r="G468" s="66" t="s">
        <v>33</v>
      </c>
      <c r="H468" s="63"/>
      <c r="I468" s="85" t="s">
        <v>907</v>
      </c>
      <c r="J468" s="85" t="s">
        <v>908</v>
      </c>
      <c r="K468" s="65" t="s">
        <v>909</v>
      </c>
      <c r="L468" s="59" t="s">
        <v>13</v>
      </c>
      <c r="M468" s="61">
        <f t="shared" si="43"/>
        <v>0.82863340563991328</v>
      </c>
    </row>
    <row r="469" spans="1:13" x14ac:dyDescent="0.2">
      <c r="A469" s="62" t="s">
        <v>397</v>
      </c>
      <c r="B469" s="66" t="s">
        <v>2</v>
      </c>
      <c r="C469" s="63"/>
      <c r="D469" s="64">
        <v>2153</v>
      </c>
      <c r="E469" s="64">
        <v>604</v>
      </c>
      <c r="F469" s="53">
        <f t="shared" si="42"/>
        <v>2757</v>
      </c>
      <c r="G469" s="66" t="s">
        <v>2</v>
      </c>
      <c r="H469" s="63"/>
      <c r="I469" s="63">
        <v>2130</v>
      </c>
      <c r="J469" s="63">
        <v>629</v>
      </c>
      <c r="K469" s="65">
        <f t="shared" ref="K469:K475" si="44">+J469+I469</f>
        <v>2759</v>
      </c>
      <c r="L469" s="66" t="s">
        <v>13</v>
      </c>
      <c r="M469" s="61">
        <f t="shared" si="43"/>
        <v>0.78092129125861443</v>
      </c>
    </row>
    <row r="470" spans="1:13" x14ac:dyDescent="0.2">
      <c r="A470" s="62" t="s">
        <v>398</v>
      </c>
      <c r="B470" s="66" t="s">
        <v>2</v>
      </c>
      <c r="C470" s="63"/>
      <c r="D470" s="64">
        <v>812</v>
      </c>
      <c r="E470" s="64">
        <v>200</v>
      </c>
      <c r="F470" s="53">
        <f t="shared" si="42"/>
        <v>1012</v>
      </c>
      <c r="G470" s="66" t="s">
        <v>2</v>
      </c>
      <c r="H470" s="63"/>
      <c r="I470" s="63">
        <v>776</v>
      </c>
      <c r="J470" s="63">
        <v>232</v>
      </c>
      <c r="K470" s="65">
        <f t="shared" si="44"/>
        <v>1008</v>
      </c>
      <c r="L470" s="66" t="s">
        <v>13</v>
      </c>
      <c r="M470" s="61">
        <f t="shared" si="43"/>
        <v>0.80237154150197632</v>
      </c>
    </row>
    <row r="471" spans="1:13" x14ac:dyDescent="0.2">
      <c r="A471" s="62" t="s">
        <v>399</v>
      </c>
      <c r="B471" s="66" t="s">
        <v>2</v>
      </c>
      <c r="C471" s="63"/>
      <c r="D471" s="64">
        <v>3743</v>
      </c>
      <c r="E471" s="64">
        <v>1585</v>
      </c>
      <c r="F471" s="53">
        <f t="shared" si="42"/>
        <v>5328</v>
      </c>
      <c r="G471" s="66" t="s">
        <v>2</v>
      </c>
      <c r="H471" s="63"/>
      <c r="I471" s="63">
        <v>3479</v>
      </c>
      <c r="J471" s="63">
        <v>1813</v>
      </c>
      <c r="K471" s="65">
        <f t="shared" si="44"/>
        <v>5292</v>
      </c>
      <c r="L471" s="66" t="s">
        <v>13</v>
      </c>
      <c r="M471" s="61">
        <f t="shared" si="43"/>
        <v>0.70251501501501501</v>
      </c>
    </row>
    <row r="472" spans="1:13" x14ac:dyDescent="0.2">
      <c r="A472" s="62" t="s">
        <v>400</v>
      </c>
      <c r="B472" s="66" t="s">
        <v>2</v>
      </c>
      <c r="C472" s="63"/>
      <c r="D472" s="64">
        <v>1162</v>
      </c>
      <c r="E472" s="64">
        <v>384</v>
      </c>
      <c r="F472" s="53">
        <f t="shared" si="42"/>
        <v>1546</v>
      </c>
      <c r="G472" s="66" t="s">
        <v>2</v>
      </c>
      <c r="H472" s="63"/>
      <c r="I472" s="63">
        <v>1215</v>
      </c>
      <c r="J472" s="63">
        <v>334</v>
      </c>
      <c r="K472" s="65">
        <f t="shared" si="44"/>
        <v>1549</v>
      </c>
      <c r="L472" s="66" t="s">
        <v>13</v>
      </c>
      <c r="M472" s="61">
        <f t="shared" si="43"/>
        <v>0.75161707632600261</v>
      </c>
    </row>
    <row r="473" spans="1:13" x14ac:dyDescent="0.2">
      <c r="A473" s="62" t="s">
        <v>401</v>
      </c>
      <c r="B473" s="66" t="s">
        <v>2</v>
      </c>
      <c r="C473" s="63"/>
      <c r="D473" s="64">
        <v>2349</v>
      </c>
      <c r="E473" s="64">
        <v>845</v>
      </c>
      <c r="F473" s="53">
        <f t="shared" si="42"/>
        <v>3194</v>
      </c>
      <c r="G473" s="66" t="s">
        <v>2</v>
      </c>
      <c r="H473" s="63"/>
      <c r="I473" s="63">
        <v>2238</v>
      </c>
      <c r="J473" s="63">
        <v>1960</v>
      </c>
      <c r="K473" s="65">
        <f t="shared" si="44"/>
        <v>4198</v>
      </c>
      <c r="L473" s="66" t="s">
        <v>13</v>
      </c>
      <c r="M473" s="61">
        <f t="shared" si="43"/>
        <v>0.73544145272385719</v>
      </c>
    </row>
    <row r="474" spans="1:13" x14ac:dyDescent="0.2">
      <c r="A474" s="62" t="s">
        <v>402</v>
      </c>
      <c r="B474" s="66" t="s">
        <v>2</v>
      </c>
      <c r="C474" s="63"/>
      <c r="D474" s="64">
        <v>425</v>
      </c>
      <c r="E474" s="64">
        <v>125</v>
      </c>
      <c r="F474" s="53">
        <f t="shared" si="42"/>
        <v>550</v>
      </c>
      <c r="G474" s="66" t="s">
        <v>2</v>
      </c>
      <c r="H474" s="63"/>
      <c r="I474" s="63">
        <v>418</v>
      </c>
      <c r="J474" s="63">
        <v>162</v>
      </c>
      <c r="K474" s="65">
        <f t="shared" si="44"/>
        <v>580</v>
      </c>
      <c r="L474" s="66" t="s">
        <v>13</v>
      </c>
      <c r="M474" s="61">
        <f t="shared" si="43"/>
        <v>0.77272727272727271</v>
      </c>
    </row>
    <row r="475" spans="1:13" x14ac:dyDescent="0.2">
      <c r="A475" s="62" t="s">
        <v>403</v>
      </c>
      <c r="B475" s="66" t="s">
        <v>2</v>
      </c>
      <c r="C475" s="63"/>
      <c r="D475" s="64">
        <v>4986</v>
      </c>
      <c r="E475" s="64">
        <v>1836</v>
      </c>
      <c r="F475" s="53">
        <f t="shared" si="42"/>
        <v>6822</v>
      </c>
      <c r="G475" s="66" t="s">
        <v>2</v>
      </c>
      <c r="H475" s="63"/>
      <c r="I475" s="63">
        <v>4615</v>
      </c>
      <c r="J475" s="63">
        <v>2918</v>
      </c>
      <c r="K475" s="65">
        <f t="shared" si="44"/>
        <v>7533</v>
      </c>
      <c r="L475" s="66" t="s">
        <v>13</v>
      </c>
      <c r="M475" s="61">
        <f t="shared" si="43"/>
        <v>0.73087071240105539</v>
      </c>
    </row>
    <row r="476" spans="1:13" x14ac:dyDescent="0.2">
      <c r="A476" s="62" t="s">
        <v>404</v>
      </c>
      <c r="B476" s="66" t="s">
        <v>2</v>
      </c>
      <c r="C476" s="63"/>
      <c r="D476" s="64">
        <v>329</v>
      </c>
      <c r="E476" s="64">
        <v>169</v>
      </c>
      <c r="F476" s="53">
        <f t="shared" si="42"/>
        <v>498</v>
      </c>
      <c r="G476" s="66"/>
      <c r="H476" s="63"/>
      <c r="I476" s="63"/>
      <c r="J476" s="63"/>
      <c r="K476" s="65"/>
      <c r="L476" s="66" t="s">
        <v>13</v>
      </c>
      <c r="M476" s="61">
        <f t="shared" si="43"/>
        <v>0.6606425702811245</v>
      </c>
    </row>
    <row r="477" spans="1:13" x14ac:dyDescent="0.2">
      <c r="A477" s="58" t="s">
        <v>405</v>
      </c>
      <c r="B477" s="59" t="s">
        <v>2</v>
      </c>
      <c r="C477" s="63"/>
      <c r="D477" s="64">
        <v>460</v>
      </c>
      <c r="E477" s="64">
        <v>139</v>
      </c>
      <c r="F477" s="53">
        <f t="shared" si="42"/>
        <v>599</v>
      </c>
      <c r="G477" s="66" t="s">
        <v>2</v>
      </c>
      <c r="H477" s="63"/>
      <c r="I477" s="63">
        <v>404</v>
      </c>
      <c r="J477" s="63">
        <v>196</v>
      </c>
      <c r="K477" s="65">
        <f>+J477+I477</f>
        <v>600</v>
      </c>
      <c r="L477" s="59" t="s">
        <v>13</v>
      </c>
      <c r="M477" s="61">
        <f t="shared" si="43"/>
        <v>0.76794657762938234</v>
      </c>
    </row>
    <row r="478" spans="1:13" x14ac:dyDescent="0.2">
      <c r="A478" s="62" t="s">
        <v>406</v>
      </c>
      <c r="B478" s="66" t="s">
        <v>2</v>
      </c>
      <c r="C478" s="63"/>
      <c r="D478" s="64">
        <v>1594</v>
      </c>
      <c r="E478" s="64">
        <v>731</v>
      </c>
      <c r="F478" s="53">
        <f t="shared" si="42"/>
        <v>2325</v>
      </c>
      <c r="G478" s="66" t="s">
        <v>2</v>
      </c>
      <c r="H478" s="63"/>
      <c r="I478" s="63">
        <v>1606</v>
      </c>
      <c r="J478" s="63">
        <v>709</v>
      </c>
      <c r="K478" s="65">
        <f>+J478+I478</f>
        <v>2315</v>
      </c>
      <c r="L478" s="66" t="s">
        <v>13</v>
      </c>
      <c r="M478" s="61">
        <f t="shared" si="43"/>
        <v>0.68559139784946233</v>
      </c>
    </row>
    <row r="479" spans="1:13" x14ac:dyDescent="0.2">
      <c r="A479" s="62" t="s">
        <v>407</v>
      </c>
      <c r="B479" s="66" t="s">
        <v>2</v>
      </c>
      <c r="C479" s="63"/>
      <c r="D479" s="64">
        <v>293</v>
      </c>
      <c r="E479" s="64">
        <v>129</v>
      </c>
      <c r="F479" s="53">
        <f t="shared" si="42"/>
        <v>422</v>
      </c>
      <c r="G479" s="66" t="s">
        <v>2</v>
      </c>
      <c r="H479" s="63"/>
      <c r="I479" s="63">
        <v>287</v>
      </c>
      <c r="J479" s="63">
        <v>137</v>
      </c>
      <c r="K479" s="65">
        <f>+J479+I479</f>
        <v>424</v>
      </c>
      <c r="L479" s="66" t="s">
        <v>13</v>
      </c>
      <c r="M479" s="61">
        <f t="shared" si="43"/>
        <v>0.69431279620853081</v>
      </c>
    </row>
    <row r="480" spans="1:13" x14ac:dyDescent="0.2">
      <c r="A480" s="58" t="s">
        <v>408</v>
      </c>
      <c r="B480" s="59" t="s">
        <v>2</v>
      </c>
      <c r="C480" s="45"/>
      <c r="D480" s="60">
        <v>4417</v>
      </c>
      <c r="E480" s="60">
        <v>2074</v>
      </c>
      <c r="F480" s="53">
        <f t="shared" si="42"/>
        <v>6491</v>
      </c>
      <c r="G480" s="59" t="s">
        <v>33</v>
      </c>
      <c r="H480" s="45"/>
      <c r="I480" s="45" t="s">
        <v>923</v>
      </c>
      <c r="J480" s="45" t="s">
        <v>924</v>
      </c>
      <c r="K480" s="42" t="s">
        <v>925</v>
      </c>
      <c r="L480" s="59" t="s">
        <v>13</v>
      </c>
      <c r="M480" s="61">
        <f t="shared" si="43"/>
        <v>0.68048066553689723</v>
      </c>
    </row>
    <row r="481" spans="1:13" x14ac:dyDescent="0.2">
      <c r="A481" s="62" t="s">
        <v>409</v>
      </c>
      <c r="B481" s="66" t="s">
        <v>2</v>
      </c>
      <c r="C481" s="63"/>
      <c r="D481" s="64">
        <v>633</v>
      </c>
      <c r="E481" s="64">
        <v>195</v>
      </c>
      <c r="F481" s="53">
        <f t="shared" si="42"/>
        <v>828</v>
      </c>
      <c r="G481" s="66" t="s">
        <v>2</v>
      </c>
      <c r="H481" s="63"/>
      <c r="I481" s="63">
        <v>636</v>
      </c>
      <c r="J481" s="63">
        <v>223</v>
      </c>
      <c r="K481" s="65">
        <f>+J481+I481</f>
        <v>859</v>
      </c>
      <c r="L481" s="66" t="s">
        <v>13</v>
      </c>
      <c r="M481" s="61">
        <f t="shared" si="43"/>
        <v>0.76449275362318836</v>
      </c>
    </row>
    <row r="482" spans="1:13" x14ac:dyDescent="0.2">
      <c r="A482" s="62" t="s">
        <v>410</v>
      </c>
      <c r="B482" s="66" t="s">
        <v>2</v>
      </c>
      <c r="C482" s="63"/>
      <c r="D482" s="64">
        <v>761</v>
      </c>
      <c r="E482" s="64">
        <v>308</v>
      </c>
      <c r="F482" s="53">
        <f t="shared" si="42"/>
        <v>1069</v>
      </c>
      <c r="G482" s="66"/>
      <c r="H482" s="63"/>
      <c r="I482" s="63"/>
      <c r="J482" s="63"/>
      <c r="K482" s="65"/>
      <c r="L482" s="66" t="s">
        <v>13</v>
      </c>
      <c r="M482" s="61">
        <f t="shared" si="43"/>
        <v>0.71188026192703457</v>
      </c>
    </row>
    <row r="483" spans="1:13" x14ac:dyDescent="0.2">
      <c r="A483" s="62" t="s">
        <v>411</v>
      </c>
      <c r="B483" s="66" t="s">
        <v>2</v>
      </c>
      <c r="C483" s="63"/>
      <c r="D483" s="64">
        <v>586</v>
      </c>
      <c r="E483" s="64">
        <v>390</v>
      </c>
      <c r="F483" s="53">
        <f t="shared" si="42"/>
        <v>976</v>
      </c>
      <c r="G483" s="66" t="s">
        <v>2</v>
      </c>
      <c r="H483" s="63"/>
      <c r="I483" s="63">
        <v>638</v>
      </c>
      <c r="J483" s="63">
        <v>343</v>
      </c>
      <c r="K483" s="65">
        <f>+J483+I483</f>
        <v>981</v>
      </c>
      <c r="L483" s="59" t="s">
        <v>13</v>
      </c>
      <c r="M483" s="61">
        <f t="shared" si="43"/>
        <v>0.60040983606557374</v>
      </c>
    </row>
    <row r="484" spans="1:13" x14ac:dyDescent="0.2">
      <c r="A484" s="29" t="s">
        <v>412</v>
      </c>
      <c r="B484" s="15" t="s">
        <v>2</v>
      </c>
      <c r="C484" s="16"/>
      <c r="D484" s="13">
        <v>3901</v>
      </c>
      <c r="E484" s="13">
        <v>1212</v>
      </c>
      <c r="F484" s="14">
        <f t="shared" si="42"/>
        <v>5113</v>
      </c>
      <c r="G484" s="15" t="s">
        <v>33</v>
      </c>
      <c r="H484" s="16"/>
      <c r="I484" s="16" t="s">
        <v>910</v>
      </c>
      <c r="J484" s="16" t="s">
        <v>911</v>
      </c>
      <c r="K484" s="17" t="s">
        <v>912</v>
      </c>
      <c r="L484" s="15" t="s">
        <v>13</v>
      </c>
      <c r="M484" s="27">
        <f t="shared" si="43"/>
        <v>0.76295716800312929</v>
      </c>
    </row>
    <row r="485" spans="1:13" x14ac:dyDescent="0.2">
      <c r="A485" s="29" t="s">
        <v>413</v>
      </c>
      <c r="B485" s="15" t="s">
        <v>2</v>
      </c>
      <c r="C485" s="16"/>
      <c r="D485" s="13">
        <v>1590</v>
      </c>
      <c r="E485" s="13">
        <v>753</v>
      </c>
      <c r="F485" s="14">
        <f t="shared" si="42"/>
        <v>2343</v>
      </c>
      <c r="G485" s="15" t="s">
        <v>2</v>
      </c>
      <c r="H485" s="16"/>
      <c r="I485" s="16">
        <v>1533</v>
      </c>
      <c r="J485" s="16">
        <v>814</v>
      </c>
      <c r="K485" s="17">
        <f>+J485+I485</f>
        <v>2347</v>
      </c>
      <c r="L485" s="15" t="s">
        <v>13</v>
      </c>
      <c r="M485" s="27">
        <f t="shared" si="43"/>
        <v>0.67861715749039697</v>
      </c>
    </row>
    <row r="486" spans="1:13" x14ac:dyDescent="0.2">
      <c r="A486" s="29"/>
      <c r="B486" s="15"/>
      <c r="C486" s="16"/>
      <c r="D486" s="13"/>
      <c r="E486" s="13"/>
      <c r="F486" s="14"/>
      <c r="G486" s="15"/>
      <c r="H486" s="16"/>
      <c r="I486" s="16"/>
      <c r="J486" s="16"/>
      <c r="K486" s="17"/>
      <c r="L486" s="15"/>
      <c r="M486" s="27" t="s">
        <v>28</v>
      </c>
    </row>
    <row r="487" spans="1:13" x14ac:dyDescent="0.2">
      <c r="A487" s="19" t="s">
        <v>6</v>
      </c>
      <c r="B487" s="32">
        <f>COUNTIF(B463:B485,"=P")</f>
        <v>23</v>
      </c>
      <c r="C487" s="19">
        <f>COUNTIF(C463:C485,"=D")</f>
        <v>0</v>
      </c>
      <c r="D487" s="36"/>
      <c r="E487" s="36"/>
      <c r="F487" s="37"/>
      <c r="G487" s="15"/>
      <c r="H487" s="16"/>
      <c r="I487" s="16"/>
      <c r="J487" s="16"/>
      <c r="K487" s="17"/>
      <c r="L487" s="15"/>
      <c r="M487" s="27" t="s">
        <v>28</v>
      </c>
    </row>
    <row r="488" spans="1:13" x14ac:dyDescent="0.2">
      <c r="A488" s="29"/>
      <c r="B488" s="15"/>
      <c r="C488" s="16"/>
      <c r="D488" s="13"/>
      <c r="E488" s="13"/>
      <c r="F488" s="14"/>
      <c r="G488" s="15"/>
      <c r="H488" s="16"/>
      <c r="I488" s="16"/>
      <c r="J488" s="16"/>
      <c r="K488" s="17"/>
      <c r="L488" s="15"/>
      <c r="M488" s="27" t="s">
        <v>28</v>
      </c>
    </row>
    <row r="489" spans="1:13" x14ac:dyDescent="0.2">
      <c r="A489" s="28" t="s">
        <v>414</v>
      </c>
      <c r="B489" s="15"/>
      <c r="C489" s="16"/>
      <c r="D489" s="13"/>
      <c r="E489" s="13"/>
      <c r="F489" s="14"/>
      <c r="G489" s="15"/>
      <c r="H489" s="16"/>
      <c r="I489" s="16"/>
      <c r="J489" s="16"/>
      <c r="K489" s="17"/>
      <c r="L489" s="15"/>
      <c r="M489" s="27" t="s">
        <v>28</v>
      </c>
    </row>
    <row r="490" spans="1:13" x14ac:dyDescent="0.2">
      <c r="A490" s="29"/>
      <c r="B490" s="15"/>
      <c r="C490" s="16"/>
      <c r="D490" s="13"/>
      <c r="E490" s="13"/>
      <c r="F490" s="14"/>
      <c r="G490" s="15"/>
      <c r="H490" s="16"/>
      <c r="I490" s="16"/>
      <c r="J490" s="16"/>
      <c r="K490" s="17"/>
      <c r="L490" s="15"/>
      <c r="M490" s="27" t="s">
        <v>28</v>
      </c>
    </row>
    <row r="491" spans="1:13" x14ac:dyDescent="0.2">
      <c r="A491" s="29" t="s">
        <v>415</v>
      </c>
      <c r="B491" s="30" t="s">
        <v>2</v>
      </c>
      <c r="C491" s="16"/>
      <c r="D491" s="13">
        <v>665</v>
      </c>
      <c r="E491" s="13">
        <v>332</v>
      </c>
      <c r="F491" s="14">
        <f t="shared" ref="F491:F508" si="45">SUM(D491:E491)</f>
        <v>997</v>
      </c>
      <c r="G491" s="15"/>
      <c r="H491" s="16"/>
      <c r="I491" s="16"/>
      <c r="J491" s="16"/>
      <c r="K491" s="17"/>
      <c r="L491" s="30" t="s">
        <v>13</v>
      </c>
      <c r="M491" s="27">
        <f t="shared" ref="M491:M508" si="46">D491/F491</f>
        <v>0.66700100300902709</v>
      </c>
    </row>
    <row r="492" spans="1:13" x14ac:dyDescent="0.2">
      <c r="A492" s="43" t="s">
        <v>416</v>
      </c>
      <c r="B492" s="30" t="s">
        <v>2</v>
      </c>
      <c r="C492" s="40"/>
      <c r="D492" s="44">
        <v>2083</v>
      </c>
      <c r="E492" s="44">
        <v>1386</v>
      </c>
      <c r="F492" s="14">
        <f t="shared" si="45"/>
        <v>3469</v>
      </c>
      <c r="G492" s="30"/>
      <c r="H492" s="40"/>
      <c r="I492" s="40"/>
      <c r="J492" s="40"/>
      <c r="K492" s="41"/>
      <c r="L492" s="30" t="s">
        <v>13</v>
      </c>
      <c r="M492" s="27">
        <f t="shared" si="46"/>
        <v>0.60046122801960222</v>
      </c>
    </row>
    <row r="493" spans="1:13" x14ac:dyDescent="0.2">
      <c r="A493" s="29" t="s">
        <v>417</v>
      </c>
      <c r="B493" s="30" t="s">
        <v>2</v>
      </c>
      <c r="C493" s="16"/>
      <c r="D493" s="13">
        <v>660</v>
      </c>
      <c r="E493" s="13">
        <v>330</v>
      </c>
      <c r="F493" s="14">
        <f t="shared" si="45"/>
        <v>990</v>
      </c>
      <c r="G493" s="15"/>
      <c r="H493" s="16"/>
      <c r="I493" s="16"/>
      <c r="J493" s="16"/>
      <c r="K493" s="17"/>
      <c r="L493" s="30" t="s">
        <v>13</v>
      </c>
      <c r="M493" s="27">
        <f t="shared" si="46"/>
        <v>0.66666666666666663</v>
      </c>
    </row>
    <row r="494" spans="1:13" x14ac:dyDescent="0.2">
      <c r="A494" s="29" t="s">
        <v>418</v>
      </c>
      <c r="B494" s="30" t="s">
        <v>2</v>
      </c>
      <c r="C494" s="16"/>
      <c r="D494" s="13">
        <v>2470</v>
      </c>
      <c r="E494" s="13">
        <v>1281</v>
      </c>
      <c r="F494" s="14">
        <f t="shared" si="45"/>
        <v>3751</v>
      </c>
      <c r="G494" s="15"/>
      <c r="H494" s="16"/>
      <c r="I494" s="16"/>
      <c r="J494" s="16"/>
      <c r="K494" s="17"/>
      <c r="L494" s="30" t="s">
        <v>13</v>
      </c>
      <c r="M494" s="27">
        <f t="shared" si="46"/>
        <v>0.65849106904825383</v>
      </c>
    </row>
    <row r="495" spans="1:13" x14ac:dyDescent="0.2">
      <c r="A495" s="29" t="s">
        <v>419</v>
      </c>
      <c r="B495" s="30" t="s">
        <v>2</v>
      </c>
      <c r="C495" s="16"/>
      <c r="D495" s="13">
        <v>817</v>
      </c>
      <c r="E495" s="13">
        <v>274</v>
      </c>
      <c r="F495" s="14">
        <f t="shared" si="45"/>
        <v>1091</v>
      </c>
      <c r="G495" s="15"/>
      <c r="H495" s="16"/>
      <c r="I495" s="16"/>
      <c r="J495" s="16"/>
      <c r="K495" s="17"/>
      <c r="L495" s="30" t="s">
        <v>13</v>
      </c>
      <c r="M495" s="27">
        <f t="shared" si="46"/>
        <v>0.74885426214482131</v>
      </c>
    </row>
    <row r="496" spans="1:13" x14ac:dyDescent="0.2">
      <c r="A496" s="29" t="s">
        <v>420</v>
      </c>
      <c r="B496" s="30" t="s">
        <v>2</v>
      </c>
      <c r="C496" s="16"/>
      <c r="D496" s="13">
        <v>491</v>
      </c>
      <c r="E496" s="13">
        <v>284</v>
      </c>
      <c r="F496" s="14">
        <f t="shared" si="45"/>
        <v>775</v>
      </c>
      <c r="G496" s="15"/>
      <c r="H496" s="16"/>
      <c r="I496" s="16"/>
      <c r="J496" s="16"/>
      <c r="K496" s="17"/>
      <c r="L496" s="30" t="s">
        <v>13</v>
      </c>
      <c r="M496" s="27">
        <f t="shared" si="46"/>
        <v>0.63354838709677419</v>
      </c>
    </row>
    <row r="497" spans="1:13" x14ac:dyDescent="0.2">
      <c r="A497" s="43" t="s">
        <v>421</v>
      </c>
      <c r="B497" s="30" t="s">
        <v>2</v>
      </c>
      <c r="C497" s="40"/>
      <c r="D497" s="44">
        <v>1121</v>
      </c>
      <c r="E497" s="44">
        <v>95</v>
      </c>
      <c r="F497" s="14">
        <f t="shared" si="45"/>
        <v>1216</v>
      </c>
      <c r="G497" s="30"/>
      <c r="H497" s="40"/>
      <c r="I497" s="40"/>
      <c r="J497" s="40"/>
      <c r="K497" s="41"/>
      <c r="L497" s="30" t="s">
        <v>13</v>
      </c>
      <c r="M497" s="27">
        <f t="shared" si="46"/>
        <v>0.921875</v>
      </c>
    </row>
    <row r="498" spans="1:13" x14ac:dyDescent="0.2">
      <c r="A498" s="29" t="s">
        <v>422</v>
      </c>
      <c r="B498" s="30" t="s">
        <v>2</v>
      </c>
      <c r="C498" s="16"/>
      <c r="D498" s="13">
        <v>1336</v>
      </c>
      <c r="E498" s="13">
        <v>681</v>
      </c>
      <c r="F498" s="14">
        <f t="shared" si="45"/>
        <v>2017</v>
      </c>
      <c r="G498" s="15"/>
      <c r="H498" s="16"/>
      <c r="I498" s="16"/>
      <c r="J498" s="16"/>
      <c r="K498" s="17"/>
      <c r="L498" s="30" t="s">
        <v>13</v>
      </c>
      <c r="M498" s="27">
        <f t="shared" si="46"/>
        <v>0.66236985622211209</v>
      </c>
    </row>
    <row r="499" spans="1:13" x14ac:dyDescent="0.2">
      <c r="A499" s="29" t="s">
        <v>423</v>
      </c>
      <c r="B499" s="30" t="s">
        <v>2</v>
      </c>
      <c r="C499" s="16"/>
      <c r="D499" s="13">
        <v>2365</v>
      </c>
      <c r="E499" s="13">
        <v>648</v>
      </c>
      <c r="F499" s="14">
        <f t="shared" si="45"/>
        <v>3013</v>
      </c>
      <c r="G499" s="15"/>
      <c r="H499" s="16"/>
      <c r="I499" s="16"/>
      <c r="J499" s="16"/>
      <c r="K499" s="17"/>
      <c r="L499" s="30" t="s">
        <v>13</v>
      </c>
      <c r="M499" s="27">
        <f t="shared" si="46"/>
        <v>0.78493196150016598</v>
      </c>
    </row>
    <row r="500" spans="1:13" s="52" customFormat="1" x14ac:dyDescent="0.2">
      <c r="A500" s="43" t="s">
        <v>424</v>
      </c>
      <c r="B500" s="30" t="s">
        <v>2</v>
      </c>
      <c r="C500" s="40"/>
      <c r="D500" s="44">
        <v>3060</v>
      </c>
      <c r="E500" s="44">
        <v>2305</v>
      </c>
      <c r="F500" s="50">
        <f t="shared" si="45"/>
        <v>5365</v>
      </c>
      <c r="G500" s="30"/>
      <c r="H500" s="40"/>
      <c r="I500" s="40"/>
      <c r="J500" s="40"/>
      <c r="K500" s="41"/>
      <c r="L500" s="30" t="s">
        <v>13</v>
      </c>
      <c r="M500" s="74">
        <f t="shared" si="46"/>
        <v>0.57036346691519102</v>
      </c>
    </row>
    <row r="501" spans="1:13" x14ac:dyDescent="0.2">
      <c r="A501" s="29" t="s">
        <v>425</v>
      </c>
      <c r="B501" s="30" t="s">
        <v>2</v>
      </c>
      <c r="C501" s="16"/>
      <c r="D501" s="13">
        <v>3641</v>
      </c>
      <c r="E501" s="13">
        <v>2296</v>
      </c>
      <c r="F501" s="14">
        <f t="shared" si="45"/>
        <v>5937</v>
      </c>
      <c r="G501" s="30"/>
      <c r="H501" s="16"/>
      <c r="I501" s="16"/>
      <c r="J501" s="16"/>
      <c r="K501" s="17"/>
      <c r="L501" s="30" t="s">
        <v>13</v>
      </c>
      <c r="M501" s="27">
        <f t="shared" si="46"/>
        <v>0.61327269664813877</v>
      </c>
    </row>
    <row r="502" spans="1:13" x14ac:dyDescent="0.2">
      <c r="A502" s="29" t="s">
        <v>426</v>
      </c>
      <c r="B502" s="30" t="s">
        <v>2</v>
      </c>
      <c r="C502" s="16"/>
      <c r="D502" s="13">
        <v>4132</v>
      </c>
      <c r="E502" s="13">
        <v>1698</v>
      </c>
      <c r="F502" s="14">
        <f t="shared" si="45"/>
        <v>5830</v>
      </c>
      <c r="G502" s="30"/>
      <c r="H502" s="16"/>
      <c r="I502" s="16"/>
      <c r="J502" s="16"/>
      <c r="K502" s="17"/>
      <c r="L502" s="30" t="s">
        <v>13</v>
      </c>
      <c r="M502" s="27">
        <f t="shared" si="46"/>
        <v>0.7087478559176672</v>
      </c>
    </row>
    <row r="503" spans="1:13" x14ac:dyDescent="0.2">
      <c r="A503" s="29" t="s">
        <v>427</v>
      </c>
      <c r="B503" s="30" t="s">
        <v>2</v>
      </c>
      <c r="C503" s="16"/>
      <c r="D503" s="13">
        <v>2876</v>
      </c>
      <c r="E503" s="13">
        <v>1727</v>
      </c>
      <c r="F503" s="14">
        <f t="shared" si="45"/>
        <v>4603</v>
      </c>
      <c r="G503" s="15"/>
      <c r="H503" s="16"/>
      <c r="I503" s="16"/>
      <c r="J503" s="16"/>
      <c r="K503" s="17"/>
      <c r="L503" s="30" t="s">
        <v>13</v>
      </c>
      <c r="M503" s="27">
        <f t="shared" si="46"/>
        <v>0.62480990658266344</v>
      </c>
    </row>
    <row r="504" spans="1:13" x14ac:dyDescent="0.2">
      <c r="A504" s="29" t="s">
        <v>428</v>
      </c>
      <c r="B504" s="30" t="s">
        <v>2</v>
      </c>
      <c r="C504" s="16"/>
      <c r="D504" s="13">
        <v>1338</v>
      </c>
      <c r="E504" s="13">
        <v>581</v>
      </c>
      <c r="F504" s="14">
        <f t="shared" si="45"/>
        <v>1919</v>
      </c>
      <c r="G504" s="15"/>
      <c r="H504" s="16"/>
      <c r="I504" s="16"/>
      <c r="J504" s="16"/>
      <c r="K504" s="17"/>
      <c r="L504" s="30" t="s">
        <v>13</v>
      </c>
      <c r="M504" s="27">
        <f t="shared" si="46"/>
        <v>0.69723814486711833</v>
      </c>
    </row>
    <row r="505" spans="1:13" x14ac:dyDescent="0.2">
      <c r="A505" s="43" t="s">
        <v>429</v>
      </c>
      <c r="B505" s="30" t="s">
        <v>2</v>
      </c>
      <c r="C505" s="40"/>
      <c r="D505" s="44">
        <v>475</v>
      </c>
      <c r="E505" s="44">
        <v>392</v>
      </c>
      <c r="F505" s="14">
        <f t="shared" si="45"/>
        <v>867</v>
      </c>
      <c r="G505" s="30"/>
      <c r="H505" s="40"/>
      <c r="I505" s="40"/>
      <c r="J505" s="40"/>
      <c r="K505" s="41"/>
      <c r="L505" s="30" t="s">
        <v>13</v>
      </c>
      <c r="M505" s="27">
        <f t="shared" si="46"/>
        <v>0.54786620530565167</v>
      </c>
    </row>
    <row r="506" spans="1:13" x14ac:dyDescent="0.2">
      <c r="A506" s="43" t="s">
        <v>430</v>
      </c>
      <c r="B506" s="30" t="s">
        <v>2</v>
      </c>
      <c r="C506" s="40"/>
      <c r="D506" s="44">
        <v>3112</v>
      </c>
      <c r="E506" s="44">
        <v>2281</v>
      </c>
      <c r="F506" s="14">
        <f t="shared" si="45"/>
        <v>5393</v>
      </c>
      <c r="G506" s="30"/>
      <c r="H506" s="40"/>
      <c r="I506" s="40"/>
      <c r="J506" s="40"/>
      <c r="K506" s="41"/>
      <c r="L506" s="30" t="s">
        <v>13</v>
      </c>
      <c r="M506" s="27">
        <f t="shared" si="46"/>
        <v>0.5770443167068422</v>
      </c>
    </row>
    <row r="507" spans="1:13" x14ac:dyDescent="0.2">
      <c r="A507" s="29" t="s">
        <v>431</v>
      </c>
      <c r="B507" s="30" t="s">
        <v>2</v>
      </c>
      <c r="C507" s="16"/>
      <c r="D507" s="13">
        <v>3954</v>
      </c>
      <c r="E507" s="13">
        <v>2189</v>
      </c>
      <c r="F507" s="14">
        <f t="shared" si="45"/>
        <v>6143</v>
      </c>
      <c r="G507" s="30"/>
      <c r="H507" s="16"/>
      <c r="I507" s="16"/>
      <c r="J507" s="16"/>
      <c r="K507" s="17"/>
      <c r="L507" s="30" t="s">
        <v>13</v>
      </c>
      <c r="M507" s="27">
        <f t="shared" si="46"/>
        <v>0.6436594497802377</v>
      </c>
    </row>
    <row r="508" spans="1:13" x14ac:dyDescent="0.2">
      <c r="A508" s="29" t="s">
        <v>432</v>
      </c>
      <c r="B508" s="30" t="s">
        <v>2</v>
      </c>
      <c r="C508" s="16"/>
      <c r="D508" s="13">
        <v>2484</v>
      </c>
      <c r="E508" s="13">
        <v>1268</v>
      </c>
      <c r="F508" s="14">
        <f t="shared" si="45"/>
        <v>3752</v>
      </c>
      <c r="G508" s="30"/>
      <c r="H508" s="16"/>
      <c r="I508" s="16"/>
      <c r="J508" s="16"/>
      <c r="K508" s="17"/>
      <c r="L508" s="30" t="s">
        <v>13</v>
      </c>
      <c r="M508" s="27">
        <f t="shared" si="46"/>
        <v>0.66204690831556501</v>
      </c>
    </row>
    <row r="509" spans="1:13" x14ac:dyDescent="0.2">
      <c r="A509" s="29"/>
      <c r="B509" s="15"/>
      <c r="C509" s="16"/>
      <c r="D509" s="13"/>
      <c r="E509" s="13"/>
      <c r="F509" s="14"/>
      <c r="G509" s="15"/>
      <c r="H509" s="16"/>
      <c r="I509" s="16"/>
      <c r="J509" s="16"/>
      <c r="K509" s="17"/>
      <c r="L509" s="15"/>
      <c r="M509" s="27"/>
    </row>
    <row r="510" spans="1:13" x14ac:dyDescent="0.2">
      <c r="A510" s="19" t="s">
        <v>6</v>
      </c>
      <c r="B510" s="32">
        <f>COUNTIF(B491:B508,"=P")</f>
        <v>18</v>
      </c>
      <c r="C510" s="19">
        <f>COUNTIF(C491:C508,"=D")</f>
        <v>0</v>
      </c>
      <c r="D510" s="36"/>
      <c r="E510" s="36"/>
      <c r="F510" s="37"/>
      <c r="G510" s="15"/>
      <c r="H510" s="16"/>
      <c r="I510" s="16"/>
      <c r="J510" s="16"/>
      <c r="K510" s="17"/>
      <c r="L510" s="15"/>
      <c r="M510" s="27" t="s">
        <v>28</v>
      </c>
    </row>
    <row r="511" spans="1:13" x14ac:dyDescent="0.2">
      <c r="A511" s="29"/>
      <c r="B511" s="15"/>
      <c r="C511" s="16"/>
      <c r="D511" s="13"/>
      <c r="E511" s="13"/>
      <c r="F511" s="14"/>
      <c r="G511" s="15"/>
      <c r="H511" s="16"/>
      <c r="I511" s="16"/>
      <c r="J511" s="16"/>
      <c r="K511" s="17"/>
      <c r="L511" s="15"/>
      <c r="M511" s="27" t="s">
        <v>28</v>
      </c>
    </row>
    <row r="512" spans="1:13" x14ac:dyDescent="0.2">
      <c r="A512" s="28" t="s">
        <v>433</v>
      </c>
      <c r="B512" s="15"/>
      <c r="C512" s="16"/>
      <c r="D512" s="13"/>
      <c r="E512" s="13"/>
      <c r="F512" s="14"/>
      <c r="G512" s="15"/>
      <c r="H512" s="16"/>
      <c r="I512" s="16"/>
      <c r="J512" s="16"/>
      <c r="K512" s="17"/>
      <c r="L512" s="15"/>
      <c r="M512" s="27" t="s">
        <v>28</v>
      </c>
    </row>
    <row r="513" spans="1:13" x14ac:dyDescent="0.2">
      <c r="A513" s="62"/>
      <c r="B513" s="66"/>
      <c r="C513" s="63"/>
      <c r="D513" s="64"/>
      <c r="E513" s="64"/>
      <c r="F513" s="53"/>
      <c r="G513" s="66"/>
      <c r="H513" s="63"/>
      <c r="I513" s="63"/>
      <c r="J513" s="63"/>
      <c r="K513" s="65"/>
      <c r="L513" s="66"/>
      <c r="M513" s="61" t="s">
        <v>28</v>
      </c>
    </row>
    <row r="514" spans="1:13" x14ac:dyDescent="0.2">
      <c r="A514" s="62" t="s">
        <v>434</v>
      </c>
      <c r="B514" s="66" t="s">
        <v>2</v>
      </c>
      <c r="C514" s="63"/>
      <c r="D514" s="64">
        <v>1327</v>
      </c>
      <c r="E514" s="64">
        <v>321</v>
      </c>
      <c r="F514" s="53">
        <f t="shared" ref="F514:F526" si="47">SUM(D514:E514)</f>
        <v>1648</v>
      </c>
      <c r="G514" s="59" t="s">
        <v>33</v>
      </c>
      <c r="H514" s="63"/>
      <c r="I514" s="94" t="s">
        <v>904</v>
      </c>
      <c r="J514" s="94" t="s">
        <v>905</v>
      </c>
      <c r="K514" s="42" t="s">
        <v>906</v>
      </c>
      <c r="L514" s="59" t="s">
        <v>13</v>
      </c>
      <c r="M514" s="61">
        <f t="shared" ref="M514:M526" si="48">D514/F514</f>
        <v>0.80521844660194175</v>
      </c>
    </row>
    <row r="515" spans="1:13" x14ac:dyDescent="0.2">
      <c r="A515" s="62" t="s">
        <v>435</v>
      </c>
      <c r="B515" s="66" t="s">
        <v>2</v>
      </c>
      <c r="C515" s="63"/>
      <c r="D515" s="64">
        <v>330</v>
      </c>
      <c r="E515" s="64">
        <v>92</v>
      </c>
      <c r="F515" s="53">
        <f t="shared" si="47"/>
        <v>422</v>
      </c>
      <c r="G515" s="66"/>
      <c r="H515" s="63"/>
      <c r="I515" s="63"/>
      <c r="J515" s="63"/>
      <c r="K515" s="65"/>
      <c r="L515" s="59" t="s">
        <v>13</v>
      </c>
      <c r="M515" s="61">
        <f t="shared" si="48"/>
        <v>0.78199052132701419</v>
      </c>
    </row>
    <row r="516" spans="1:13" x14ac:dyDescent="0.2">
      <c r="A516" s="58" t="s">
        <v>436</v>
      </c>
      <c r="B516" s="59" t="s">
        <v>2</v>
      </c>
      <c r="C516" s="45"/>
      <c r="D516" s="60">
        <v>2644</v>
      </c>
      <c r="E516" s="60">
        <v>1183</v>
      </c>
      <c r="F516" s="53">
        <f t="shared" si="47"/>
        <v>3827</v>
      </c>
      <c r="G516" s="59"/>
      <c r="H516" s="45"/>
      <c r="I516" s="45"/>
      <c r="J516" s="45"/>
      <c r="K516" s="42"/>
      <c r="L516" s="59" t="s">
        <v>13</v>
      </c>
      <c r="M516" s="61">
        <f t="shared" si="48"/>
        <v>0.69088058531486807</v>
      </c>
    </row>
    <row r="517" spans="1:13" x14ac:dyDescent="0.2">
      <c r="A517" s="58" t="s">
        <v>437</v>
      </c>
      <c r="B517" s="59" t="s">
        <v>2</v>
      </c>
      <c r="C517" s="63"/>
      <c r="D517" s="64">
        <v>3177</v>
      </c>
      <c r="E517" s="64">
        <v>1860</v>
      </c>
      <c r="F517" s="53">
        <f t="shared" si="47"/>
        <v>5037</v>
      </c>
      <c r="G517" s="59"/>
      <c r="H517" s="63"/>
      <c r="I517" s="45"/>
      <c r="J517" s="45"/>
      <c r="K517" s="42"/>
      <c r="L517" s="59" t="s">
        <v>13</v>
      </c>
      <c r="M517" s="61">
        <f t="shared" si="48"/>
        <v>0.63073257891602141</v>
      </c>
    </row>
    <row r="518" spans="1:13" x14ac:dyDescent="0.2">
      <c r="A518" s="62" t="s">
        <v>438</v>
      </c>
      <c r="B518" s="66" t="s">
        <v>2</v>
      </c>
      <c r="C518" s="63"/>
      <c r="D518" s="64">
        <v>432</v>
      </c>
      <c r="E518" s="64">
        <v>149</v>
      </c>
      <c r="F518" s="53">
        <f t="shared" si="47"/>
        <v>581</v>
      </c>
      <c r="G518" s="66"/>
      <c r="H518" s="63"/>
      <c r="I518" s="63"/>
      <c r="J518" s="63"/>
      <c r="K518" s="65"/>
      <c r="L518" s="59" t="s">
        <v>13</v>
      </c>
      <c r="M518" s="61">
        <f t="shared" si="48"/>
        <v>0.74354561101549055</v>
      </c>
    </row>
    <row r="519" spans="1:13" x14ac:dyDescent="0.2">
      <c r="A519" s="62" t="s">
        <v>439</v>
      </c>
      <c r="B519" s="66" t="s">
        <v>2</v>
      </c>
      <c r="C519" s="63"/>
      <c r="D519" s="64">
        <v>912</v>
      </c>
      <c r="E519" s="64">
        <v>203</v>
      </c>
      <c r="F519" s="53">
        <f t="shared" si="47"/>
        <v>1115</v>
      </c>
      <c r="G519" s="59" t="s">
        <v>2</v>
      </c>
      <c r="H519" s="63"/>
      <c r="I519" s="63">
        <v>912</v>
      </c>
      <c r="J519" s="63">
        <v>203</v>
      </c>
      <c r="K519" s="65">
        <f>+J519+I519</f>
        <v>1115</v>
      </c>
      <c r="L519" s="59" t="s">
        <v>13</v>
      </c>
      <c r="M519" s="61">
        <f t="shared" si="48"/>
        <v>0.81793721973094169</v>
      </c>
    </row>
    <row r="520" spans="1:13" x14ac:dyDescent="0.2">
      <c r="A520" s="62" t="s">
        <v>440</v>
      </c>
      <c r="B520" s="66" t="s">
        <v>2</v>
      </c>
      <c r="C520" s="63"/>
      <c r="D520" s="64">
        <v>1092</v>
      </c>
      <c r="E520" s="64">
        <v>439</v>
      </c>
      <c r="F520" s="53">
        <f t="shared" si="47"/>
        <v>1531</v>
      </c>
      <c r="G520" s="66" t="s">
        <v>2</v>
      </c>
      <c r="H520" s="63"/>
      <c r="I520" s="63">
        <v>1059</v>
      </c>
      <c r="J520" s="63">
        <v>463</v>
      </c>
      <c r="K520" s="65">
        <f>+J520+I520</f>
        <v>1522</v>
      </c>
      <c r="L520" s="59" t="s">
        <v>13</v>
      </c>
      <c r="M520" s="61">
        <f t="shared" si="48"/>
        <v>0.71325930764206402</v>
      </c>
    </row>
    <row r="521" spans="1:13" x14ac:dyDescent="0.2">
      <c r="A521" s="58" t="s">
        <v>441</v>
      </c>
      <c r="B521" s="59" t="s">
        <v>2</v>
      </c>
      <c r="C521" s="63"/>
      <c r="D521" s="64">
        <v>4338</v>
      </c>
      <c r="E521" s="64">
        <v>1381</v>
      </c>
      <c r="F521" s="53">
        <f t="shared" si="47"/>
        <v>5719</v>
      </c>
      <c r="G521" s="59"/>
      <c r="H521" s="63"/>
      <c r="I521" s="63"/>
      <c r="J521" s="63"/>
      <c r="K521" s="65"/>
      <c r="L521" s="59" t="s">
        <v>13</v>
      </c>
      <c r="M521" s="61">
        <f t="shared" si="48"/>
        <v>0.75852421752054555</v>
      </c>
    </row>
    <row r="522" spans="1:13" x14ac:dyDescent="0.2">
      <c r="A522" s="62" t="s">
        <v>442</v>
      </c>
      <c r="B522" s="66" t="s">
        <v>2</v>
      </c>
      <c r="C522" s="63"/>
      <c r="D522" s="64">
        <v>3213</v>
      </c>
      <c r="E522" s="64">
        <v>1397</v>
      </c>
      <c r="F522" s="53">
        <f t="shared" si="47"/>
        <v>4610</v>
      </c>
      <c r="G522" s="59" t="s">
        <v>33</v>
      </c>
      <c r="H522" s="63"/>
      <c r="I522" s="94" t="s">
        <v>784</v>
      </c>
      <c r="J522" s="94" t="s">
        <v>785</v>
      </c>
      <c r="K522" s="42" t="s">
        <v>786</v>
      </c>
      <c r="L522" s="59" t="s">
        <v>13</v>
      </c>
      <c r="M522" s="61">
        <f t="shared" si="48"/>
        <v>0.69696312364425161</v>
      </c>
    </row>
    <row r="523" spans="1:13" x14ac:dyDescent="0.2">
      <c r="A523" s="29" t="s">
        <v>443</v>
      </c>
      <c r="B523" s="15" t="s">
        <v>2</v>
      </c>
      <c r="C523" s="16"/>
      <c r="D523" s="13">
        <v>2293</v>
      </c>
      <c r="E523" s="13">
        <v>1240</v>
      </c>
      <c r="F523" s="14">
        <f t="shared" si="47"/>
        <v>3533</v>
      </c>
      <c r="G523" s="15"/>
      <c r="H523" s="16"/>
      <c r="I523" s="16"/>
      <c r="J523" s="16"/>
      <c r="K523" s="17"/>
      <c r="L523" s="30" t="s">
        <v>13</v>
      </c>
      <c r="M523" s="27">
        <f t="shared" si="48"/>
        <v>0.64902349278233795</v>
      </c>
    </row>
    <row r="524" spans="1:13" x14ac:dyDescent="0.2">
      <c r="A524" s="29" t="s">
        <v>444</v>
      </c>
      <c r="B524" s="15" t="s">
        <v>2</v>
      </c>
      <c r="C524" s="16"/>
      <c r="D524" s="13">
        <v>923</v>
      </c>
      <c r="E524" s="13">
        <v>510</v>
      </c>
      <c r="F524" s="14">
        <f t="shared" si="47"/>
        <v>1433</v>
      </c>
      <c r="G524" s="15"/>
      <c r="H524" s="16"/>
      <c r="I524" s="16"/>
      <c r="J524" s="16"/>
      <c r="K524" s="17"/>
      <c r="L524" s="30" t="s">
        <v>13</v>
      </c>
      <c r="M524" s="27">
        <f t="shared" si="48"/>
        <v>0.64410327983251914</v>
      </c>
    </row>
    <row r="525" spans="1:13" x14ac:dyDescent="0.2">
      <c r="A525" s="29" t="s">
        <v>445</v>
      </c>
      <c r="B525" s="15" t="s">
        <v>2</v>
      </c>
      <c r="C525" s="16"/>
      <c r="D525" s="13">
        <v>2224</v>
      </c>
      <c r="E525" s="13">
        <v>1084</v>
      </c>
      <c r="F525" s="14">
        <f t="shared" si="47"/>
        <v>3308</v>
      </c>
      <c r="G525" s="15"/>
      <c r="H525" s="16"/>
      <c r="I525" s="16"/>
      <c r="J525" s="16"/>
      <c r="K525" s="17"/>
      <c r="L525" s="30" t="s">
        <v>13</v>
      </c>
      <c r="M525" s="27">
        <f t="shared" si="48"/>
        <v>0.67230955259975811</v>
      </c>
    </row>
    <row r="526" spans="1:13" x14ac:dyDescent="0.2">
      <c r="A526" s="29" t="s">
        <v>446</v>
      </c>
      <c r="B526" s="15" t="s">
        <v>2</v>
      </c>
      <c r="C526" s="16"/>
      <c r="D526" s="13">
        <v>792</v>
      </c>
      <c r="E526" s="13">
        <v>498</v>
      </c>
      <c r="F526" s="14">
        <f t="shared" si="47"/>
        <v>1290</v>
      </c>
      <c r="G526" s="15"/>
      <c r="H526" s="16"/>
      <c r="I526" s="16"/>
      <c r="J526" s="16"/>
      <c r="K526" s="17"/>
      <c r="L526" s="30" t="s">
        <v>13</v>
      </c>
      <c r="M526" s="27">
        <f t="shared" si="48"/>
        <v>0.61395348837209307</v>
      </c>
    </row>
    <row r="527" spans="1:13" x14ac:dyDescent="0.2">
      <c r="A527" s="29"/>
      <c r="B527" s="15"/>
      <c r="C527" s="16"/>
      <c r="D527" s="13"/>
      <c r="E527" s="13"/>
      <c r="F527" s="14"/>
      <c r="G527" s="15"/>
      <c r="H527" s="16"/>
      <c r="I527" s="16"/>
      <c r="J527" s="16"/>
      <c r="K527" s="17"/>
      <c r="L527" s="15"/>
      <c r="M527" s="27" t="s">
        <v>28</v>
      </c>
    </row>
    <row r="528" spans="1:13" x14ac:dyDescent="0.2">
      <c r="A528" s="19" t="s">
        <v>6</v>
      </c>
      <c r="B528" s="32">
        <f>COUNTIF(B514:B526,"=P")</f>
        <v>13</v>
      </c>
      <c r="C528" s="19">
        <f>COUNTIF(C514:C526,"=D")</f>
        <v>0</v>
      </c>
      <c r="D528" s="36"/>
      <c r="E528" s="36"/>
      <c r="F528" s="37"/>
      <c r="G528" s="15"/>
      <c r="H528" s="16"/>
      <c r="I528" s="16"/>
      <c r="J528" s="16"/>
      <c r="K528" s="17"/>
      <c r="L528" s="15"/>
      <c r="M528" s="27" t="s">
        <v>28</v>
      </c>
    </row>
    <row r="529" spans="1:13" x14ac:dyDescent="0.2">
      <c r="A529" s="29"/>
      <c r="B529" s="15"/>
      <c r="C529" s="16"/>
      <c r="D529" s="13"/>
      <c r="E529" s="13"/>
      <c r="F529" s="14"/>
      <c r="G529" s="15"/>
      <c r="H529" s="16"/>
      <c r="I529" s="16"/>
      <c r="J529" s="16"/>
      <c r="K529" s="17"/>
      <c r="L529" s="15"/>
      <c r="M529" s="27" t="s">
        <v>28</v>
      </c>
    </row>
    <row r="530" spans="1:13" x14ac:dyDescent="0.2">
      <c r="A530" s="28" t="s">
        <v>447</v>
      </c>
      <c r="B530" s="15"/>
      <c r="C530" s="16"/>
      <c r="D530" s="13"/>
      <c r="E530" s="13"/>
      <c r="F530" s="14"/>
      <c r="G530" s="15"/>
      <c r="H530" s="16"/>
      <c r="I530" s="16"/>
      <c r="J530" s="16"/>
      <c r="K530" s="17"/>
      <c r="L530" s="15"/>
      <c r="M530" s="27" t="s">
        <v>28</v>
      </c>
    </row>
    <row r="531" spans="1:13" x14ac:dyDescent="0.2">
      <c r="A531" s="29"/>
      <c r="B531" s="15"/>
      <c r="C531" s="16"/>
      <c r="D531" s="13"/>
      <c r="E531" s="13"/>
      <c r="F531" s="14"/>
      <c r="G531" s="15"/>
      <c r="H531" s="16"/>
      <c r="I531" s="16"/>
      <c r="J531" s="16"/>
      <c r="K531" s="17"/>
      <c r="L531" s="15"/>
      <c r="M531" s="27" t="s">
        <v>28</v>
      </c>
    </row>
    <row r="532" spans="1:13" s="52" customFormat="1" x14ac:dyDescent="0.2">
      <c r="A532" s="43" t="s">
        <v>448</v>
      </c>
      <c r="B532" s="30" t="s">
        <v>2</v>
      </c>
      <c r="C532" s="40"/>
      <c r="D532" s="44">
        <v>538</v>
      </c>
      <c r="E532" s="44">
        <v>336</v>
      </c>
      <c r="F532" s="50">
        <f t="shared" ref="F532:F540" si="49">SUM(D532:E532)</f>
        <v>874</v>
      </c>
      <c r="G532" s="30"/>
      <c r="H532" s="40"/>
      <c r="I532" s="40"/>
      <c r="J532" s="40"/>
      <c r="K532" s="41"/>
      <c r="L532" s="30" t="s">
        <v>13</v>
      </c>
      <c r="M532" s="74">
        <f t="shared" ref="M532:M540" si="50">D532/F532</f>
        <v>0.61556064073226546</v>
      </c>
    </row>
    <row r="533" spans="1:13" x14ac:dyDescent="0.2">
      <c r="A533" s="29" t="s">
        <v>449</v>
      </c>
      <c r="B533" s="15" t="s">
        <v>2</v>
      </c>
      <c r="C533" s="16"/>
      <c r="D533" s="13">
        <v>2097</v>
      </c>
      <c r="E533" s="13">
        <v>1046</v>
      </c>
      <c r="F533" s="14">
        <f t="shared" si="49"/>
        <v>3143</v>
      </c>
      <c r="G533" s="30" t="s">
        <v>2</v>
      </c>
      <c r="H533" s="16"/>
      <c r="I533" s="16">
        <v>2156</v>
      </c>
      <c r="J533" s="16">
        <v>984</v>
      </c>
      <c r="K533" s="17">
        <f>+J533+I533</f>
        <v>3140</v>
      </c>
      <c r="L533" s="30" t="s">
        <v>13</v>
      </c>
      <c r="M533" s="27">
        <f t="shared" si="50"/>
        <v>0.66719694559338216</v>
      </c>
    </row>
    <row r="534" spans="1:13" x14ac:dyDescent="0.2">
      <c r="A534" s="62" t="s">
        <v>450</v>
      </c>
      <c r="B534" s="59" t="s">
        <v>2</v>
      </c>
      <c r="C534" s="63"/>
      <c r="D534" s="64">
        <v>1552</v>
      </c>
      <c r="E534" s="64">
        <v>810</v>
      </c>
      <c r="F534" s="53">
        <f t="shared" si="49"/>
        <v>2362</v>
      </c>
      <c r="G534" s="59" t="s">
        <v>2</v>
      </c>
      <c r="H534" s="63"/>
      <c r="I534" s="63">
        <v>1474</v>
      </c>
      <c r="J534" s="63">
        <v>862</v>
      </c>
      <c r="K534" s="65">
        <f>+J534+I534</f>
        <v>2336</v>
      </c>
      <c r="L534" s="59" t="s">
        <v>13</v>
      </c>
      <c r="M534" s="61">
        <f t="shared" si="50"/>
        <v>0.65707027942421681</v>
      </c>
    </row>
    <row r="535" spans="1:13" x14ac:dyDescent="0.2">
      <c r="A535" s="62" t="s">
        <v>451</v>
      </c>
      <c r="B535" s="66" t="s">
        <v>2</v>
      </c>
      <c r="C535" s="63"/>
      <c r="D535" s="64">
        <v>578</v>
      </c>
      <c r="E535" s="64">
        <v>307</v>
      </c>
      <c r="F535" s="53">
        <f t="shared" si="49"/>
        <v>885</v>
      </c>
      <c r="G535" s="66"/>
      <c r="H535" s="63"/>
      <c r="I535" s="63"/>
      <c r="J535" s="63"/>
      <c r="K535" s="65"/>
      <c r="L535" s="59" t="s">
        <v>13</v>
      </c>
      <c r="M535" s="61">
        <f t="shared" si="50"/>
        <v>0.65310734463276832</v>
      </c>
    </row>
    <row r="536" spans="1:13" x14ac:dyDescent="0.2">
      <c r="A536" s="62" t="s">
        <v>452</v>
      </c>
      <c r="B536" s="59" t="s">
        <v>2</v>
      </c>
      <c r="C536" s="63"/>
      <c r="D536" s="64">
        <v>1235</v>
      </c>
      <c r="E536" s="64">
        <v>595</v>
      </c>
      <c r="F536" s="53">
        <f t="shared" si="49"/>
        <v>1830</v>
      </c>
      <c r="G536" s="66"/>
      <c r="H536" s="63"/>
      <c r="I536" s="63"/>
      <c r="J536" s="63"/>
      <c r="K536" s="65"/>
      <c r="L536" s="59" t="s">
        <v>13</v>
      </c>
      <c r="M536" s="61">
        <f t="shared" si="50"/>
        <v>0.67486338797814205</v>
      </c>
    </row>
    <row r="537" spans="1:13" x14ac:dyDescent="0.2">
      <c r="A537" s="29" t="s">
        <v>453</v>
      </c>
      <c r="B537" s="15" t="s">
        <v>2</v>
      </c>
      <c r="C537" s="16"/>
      <c r="D537" s="13">
        <v>2594</v>
      </c>
      <c r="E537" s="13">
        <v>1380</v>
      </c>
      <c r="F537" s="14">
        <f t="shared" si="49"/>
        <v>3974</v>
      </c>
      <c r="G537" s="30" t="s">
        <v>2</v>
      </c>
      <c r="H537" s="16"/>
      <c r="I537" s="16">
        <v>2577</v>
      </c>
      <c r="J537" s="16">
        <v>1397</v>
      </c>
      <c r="K537" s="17">
        <f>+J537+I537</f>
        <v>3974</v>
      </c>
      <c r="L537" s="30" t="s">
        <v>13</v>
      </c>
      <c r="M537" s="27">
        <f t="shared" si="50"/>
        <v>0.65274282838449926</v>
      </c>
    </row>
    <row r="538" spans="1:13" x14ac:dyDescent="0.2">
      <c r="A538" s="29" t="s">
        <v>454</v>
      </c>
      <c r="B538" s="15" t="s">
        <v>2</v>
      </c>
      <c r="C538" s="16"/>
      <c r="D538" s="13">
        <v>1192</v>
      </c>
      <c r="E538" s="13">
        <v>508</v>
      </c>
      <c r="F538" s="14">
        <f t="shared" si="49"/>
        <v>1700</v>
      </c>
      <c r="G538" s="30" t="s">
        <v>2</v>
      </c>
      <c r="H538" s="16"/>
      <c r="I538" s="48">
        <v>1182</v>
      </c>
      <c r="J538" s="48">
        <v>527</v>
      </c>
      <c r="K538" s="17">
        <f>+J538+I538</f>
        <v>1709</v>
      </c>
      <c r="L538" s="30" t="s">
        <v>13</v>
      </c>
      <c r="M538" s="27">
        <f t="shared" si="50"/>
        <v>0.70117647058823529</v>
      </c>
    </row>
    <row r="539" spans="1:13" x14ac:dyDescent="0.2">
      <c r="A539" s="29" t="s">
        <v>455</v>
      </c>
      <c r="B539" s="15" t="s">
        <v>2</v>
      </c>
      <c r="C539" s="16"/>
      <c r="D539" s="13">
        <v>608</v>
      </c>
      <c r="E539" s="13">
        <v>168</v>
      </c>
      <c r="F539" s="14">
        <f t="shared" si="49"/>
        <v>776</v>
      </c>
      <c r="G539" s="30" t="s">
        <v>2</v>
      </c>
      <c r="H539" s="16"/>
      <c r="I539" s="16">
        <v>635</v>
      </c>
      <c r="J539" s="16">
        <v>141</v>
      </c>
      <c r="K539" s="17">
        <f>+J539+I539</f>
        <v>776</v>
      </c>
      <c r="L539" s="30" t="s">
        <v>13</v>
      </c>
      <c r="M539" s="27">
        <f t="shared" si="50"/>
        <v>0.78350515463917525</v>
      </c>
    </row>
    <row r="540" spans="1:13" x14ac:dyDescent="0.2">
      <c r="A540" s="29" t="s">
        <v>456</v>
      </c>
      <c r="B540" s="15" t="s">
        <v>2</v>
      </c>
      <c r="C540" s="16"/>
      <c r="D540" s="13">
        <v>590</v>
      </c>
      <c r="E540" s="13">
        <v>213</v>
      </c>
      <c r="F540" s="14">
        <f t="shared" si="49"/>
        <v>803</v>
      </c>
      <c r="G540" s="15"/>
      <c r="H540" s="16"/>
      <c r="I540" s="16"/>
      <c r="J540" s="16"/>
      <c r="K540" s="17"/>
      <c r="L540" s="30" t="s">
        <v>13</v>
      </c>
      <c r="M540" s="27">
        <f t="shared" si="50"/>
        <v>0.73474470734744712</v>
      </c>
    </row>
    <row r="541" spans="1:13" x14ac:dyDescent="0.2">
      <c r="A541" s="29"/>
      <c r="B541" s="15"/>
      <c r="C541" s="16"/>
      <c r="D541" s="13"/>
      <c r="E541" s="13"/>
      <c r="F541" s="14"/>
      <c r="G541" s="15"/>
      <c r="H541" s="16"/>
      <c r="I541" s="16"/>
      <c r="J541" s="16"/>
      <c r="K541" s="17"/>
      <c r="L541" s="15"/>
      <c r="M541" s="27" t="s">
        <v>28</v>
      </c>
    </row>
    <row r="542" spans="1:13" x14ac:dyDescent="0.2">
      <c r="A542" s="19" t="s">
        <v>6</v>
      </c>
      <c r="B542" s="32">
        <f>COUNTIF(B532:B540,"=P")</f>
        <v>9</v>
      </c>
      <c r="C542" s="19">
        <f>COUNTIF(C532:C540,"=D")</f>
        <v>0</v>
      </c>
      <c r="D542" s="36"/>
      <c r="E542" s="36"/>
      <c r="F542" s="37"/>
      <c r="G542" s="15"/>
      <c r="H542" s="16"/>
      <c r="I542" s="16"/>
      <c r="J542" s="16"/>
      <c r="K542" s="17"/>
      <c r="L542" s="15"/>
      <c r="M542" s="27" t="s">
        <v>28</v>
      </c>
    </row>
    <row r="543" spans="1:13" x14ac:dyDescent="0.2">
      <c r="A543" s="49"/>
      <c r="B543" s="15"/>
      <c r="C543" s="16"/>
      <c r="D543" s="13"/>
      <c r="E543" s="13"/>
      <c r="F543" s="14"/>
      <c r="G543" s="15"/>
      <c r="H543" s="16"/>
      <c r="I543" s="16"/>
      <c r="J543" s="16"/>
      <c r="K543" s="17"/>
      <c r="L543" s="15"/>
      <c r="M543" s="27" t="s">
        <v>28</v>
      </c>
    </row>
    <row r="544" spans="1:13" x14ac:dyDescent="0.2">
      <c r="A544" s="28" t="s">
        <v>457</v>
      </c>
      <c r="B544" s="15"/>
      <c r="C544" s="16"/>
      <c r="D544" s="13"/>
      <c r="E544" s="13"/>
      <c r="F544" s="14"/>
      <c r="G544" s="15"/>
      <c r="H544" s="16"/>
      <c r="I544" s="16"/>
      <c r="J544" s="16"/>
      <c r="K544" s="17"/>
      <c r="L544" s="15"/>
      <c r="M544" s="27" t="s">
        <v>28</v>
      </c>
    </row>
    <row r="545" spans="1:13" x14ac:dyDescent="0.2">
      <c r="A545" s="29"/>
      <c r="B545" s="15"/>
      <c r="C545" s="16"/>
      <c r="D545" s="13"/>
      <c r="E545" s="13"/>
      <c r="F545" s="14"/>
      <c r="G545" s="15"/>
      <c r="H545" s="16"/>
      <c r="I545" s="16"/>
      <c r="J545" s="16"/>
      <c r="K545" s="17"/>
      <c r="L545" s="15"/>
      <c r="M545" s="27" t="s">
        <v>28</v>
      </c>
    </row>
    <row r="546" spans="1:13" x14ac:dyDescent="0.2">
      <c r="A546" s="29" t="s">
        <v>458</v>
      </c>
      <c r="B546" s="15" t="s">
        <v>2</v>
      </c>
      <c r="C546" s="16"/>
      <c r="D546" s="13">
        <v>106</v>
      </c>
      <c r="E546" s="13">
        <v>28</v>
      </c>
      <c r="F546" s="14">
        <f t="shared" ref="F546:F564" si="51">SUM(D546:E546)</f>
        <v>134</v>
      </c>
      <c r="G546" s="30" t="s">
        <v>33</v>
      </c>
      <c r="H546" s="16"/>
      <c r="I546" s="16">
        <v>105</v>
      </c>
      <c r="J546" s="16">
        <v>30</v>
      </c>
      <c r="K546" s="17">
        <f>+J546+I546</f>
        <v>135</v>
      </c>
      <c r="L546" s="30" t="s">
        <v>13</v>
      </c>
      <c r="M546" s="27">
        <f t="shared" ref="M546:M564" si="52">D546/F546</f>
        <v>0.79104477611940294</v>
      </c>
    </row>
    <row r="547" spans="1:13" x14ac:dyDescent="0.2">
      <c r="A547" s="29" t="s">
        <v>459</v>
      </c>
      <c r="B547" s="15" t="s">
        <v>2</v>
      </c>
      <c r="C547" s="16"/>
      <c r="D547" s="13">
        <v>336</v>
      </c>
      <c r="E547" s="13">
        <v>188</v>
      </c>
      <c r="F547" s="14">
        <f t="shared" si="51"/>
        <v>524</v>
      </c>
      <c r="G547" s="15"/>
      <c r="H547" s="16"/>
      <c r="I547" s="16"/>
      <c r="J547" s="16"/>
      <c r="K547" s="17"/>
      <c r="L547" s="15" t="s">
        <v>13</v>
      </c>
      <c r="M547" s="27">
        <f t="shared" si="52"/>
        <v>0.64122137404580148</v>
      </c>
    </row>
    <row r="548" spans="1:13" x14ac:dyDescent="0.2">
      <c r="A548" s="29" t="s">
        <v>460</v>
      </c>
      <c r="B548" s="15" t="s">
        <v>2</v>
      </c>
      <c r="C548" s="16"/>
      <c r="D548" s="13">
        <v>272</v>
      </c>
      <c r="E548" s="13">
        <v>61</v>
      </c>
      <c r="F548" s="14">
        <f t="shared" si="51"/>
        <v>333</v>
      </c>
      <c r="G548" s="30" t="s">
        <v>62</v>
      </c>
      <c r="H548" s="16"/>
      <c r="I548" s="51" t="s">
        <v>790</v>
      </c>
      <c r="J548" s="51" t="s">
        <v>791</v>
      </c>
      <c r="K548" s="41" t="s">
        <v>792</v>
      </c>
      <c r="L548" s="15" t="s">
        <v>13</v>
      </c>
      <c r="M548" s="27">
        <f t="shared" si="52"/>
        <v>0.81681681681681684</v>
      </c>
    </row>
    <row r="549" spans="1:13" x14ac:dyDescent="0.2">
      <c r="A549" s="29" t="s">
        <v>461</v>
      </c>
      <c r="B549" s="15" t="s">
        <v>2</v>
      </c>
      <c r="C549" s="16"/>
      <c r="D549" s="13">
        <v>1015</v>
      </c>
      <c r="E549" s="13">
        <v>348</v>
      </c>
      <c r="F549" s="14">
        <f t="shared" si="51"/>
        <v>1363</v>
      </c>
      <c r="G549" s="30" t="s">
        <v>2</v>
      </c>
      <c r="H549" s="16"/>
      <c r="I549" s="48">
        <v>1077</v>
      </c>
      <c r="J549" s="48">
        <v>276</v>
      </c>
      <c r="K549" s="17">
        <f>+J549+I549</f>
        <v>1353</v>
      </c>
      <c r="L549" s="15" t="s">
        <v>13</v>
      </c>
      <c r="M549" s="27">
        <f t="shared" si="52"/>
        <v>0.74468085106382975</v>
      </c>
    </row>
    <row r="550" spans="1:13" x14ac:dyDescent="0.2">
      <c r="A550" s="29" t="s">
        <v>462</v>
      </c>
      <c r="B550" s="15" t="s">
        <v>2</v>
      </c>
      <c r="C550" s="16"/>
      <c r="D550" s="13">
        <v>171</v>
      </c>
      <c r="E550" s="13">
        <v>18</v>
      </c>
      <c r="F550" s="14">
        <f t="shared" si="51"/>
        <v>189</v>
      </c>
      <c r="G550" s="30" t="s">
        <v>62</v>
      </c>
      <c r="H550" s="16"/>
      <c r="I550" s="51" t="s">
        <v>793</v>
      </c>
      <c r="J550" s="86" t="s">
        <v>794</v>
      </c>
      <c r="K550" s="87" t="s">
        <v>795</v>
      </c>
      <c r="L550" s="15" t="s">
        <v>13</v>
      </c>
      <c r="M550" s="27">
        <f t="shared" si="52"/>
        <v>0.90476190476190477</v>
      </c>
    </row>
    <row r="551" spans="1:13" x14ac:dyDescent="0.2">
      <c r="A551" s="29" t="s">
        <v>463</v>
      </c>
      <c r="B551" s="15" t="s">
        <v>2</v>
      </c>
      <c r="C551" s="16"/>
      <c r="D551" s="13">
        <v>148</v>
      </c>
      <c r="E551" s="13">
        <v>57</v>
      </c>
      <c r="F551" s="14">
        <f t="shared" si="51"/>
        <v>205</v>
      </c>
      <c r="G551" s="30" t="s">
        <v>33</v>
      </c>
      <c r="H551" s="16"/>
      <c r="I551" s="51" t="s">
        <v>796</v>
      </c>
      <c r="J551" s="51" t="s">
        <v>797</v>
      </c>
      <c r="K551" s="41" t="s">
        <v>798</v>
      </c>
      <c r="L551" s="15" t="s">
        <v>13</v>
      </c>
      <c r="M551" s="27">
        <f t="shared" si="52"/>
        <v>0.7219512195121951</v>
      </c>
    </row>
    <row r="552" spans="1:13" x14ac:dyDescent="0.2">
      <c r="A552" s="29" t="s">
        <v>464</v>
      </c>
      <c r="B552" s="15" t="s">
        <v>2</v>
      </c>
      <c r="C552" s="16"/>
      <c r="D552" s="13">
        <v>316</v>
      </c>
      <c r="E552" s="13">
        <v>104</v>
      </c>
      <c r="F552" s="14">
        <f t="shared" si="51"/>
        <v>420</v>
      </c>
      <c r="G552" s="30" t="s">
        <v>2</v>
      </c>
      <c r="H552" s="16"/>
      <c r="I552" s="48">
        <v>310</v>
      </c>
      <c r="J552" s="48">
        <v>99</v>
      </c>
      <c r="K552" s="17">
        <f>+J552+I552</f>
        <v>409</v>
      </c>
      <c r="L552" s="15" t="s">
        <v>13</v>
      </c>
      <c r="M552" s="27">
        <f t="shared" si="52"/>
        <v>0.75238095238095237</v>
      </c>
    </row>
    <row r="553" spans="1:13" x14ac:dyDescent="0.2">
      <c r="A553" s="29" t="s">
        <v>465</v>
      </c>
      <c r="B553" s="15" t="s">
        <v>2</v>
      </c>
      <c r="C553" s="16"/>
      <c r="D553" s="13">
        <v>261</v>
      </c>
      <c r="E553" s="13">
        <v>142</v>
      </c>
      <c r="F553" s="14">
        <f t="shared" si="51"/>
        <v>403</v>
      </c>
      <c r="G553" s="30" t="s">
        <v>2</v>
      </c>
      <c r="H553" s="16"/>
      <c r="I553" s="16">
        <v>250</v>
      </c>
      <c r="J553" s="16">
        <v>152</v>
      </c>
      <c r="K553" s="17">
        <f>+J553+I553</f>
        <v>402</v>
      </c>
      <c r="L553" s="15" t="s">
        <v>13</v>
      </c>
      <c r="M553" s="27">
        <f t="shared" si="52"/>
        <v>0.64764267990074442</v>
      </c>
    </row>
    <row r="554" spans="1:13" x14ac:dyDescent="0.2">
      <c r="A554" s="29" t="s">
        <v>466</v>
      </c>
      <c r="B554" s="15" t="s">
        <v>2</v>
      </c>
      <c r="C554" s="16"/>
      <c r="D554" s="13">
        <v>231</v>
      </c>
      <c r="E554" s="13">
        <v>24</v>
      </c>
      <c r="F554" s="14">
        <f t="shared" si="51"/>
        <v>255</v>
      </c>
      <c r="G554" s="15"/>
      <c r="H554" s="16"/>
      <c r="I554" s="16"/>
      <c r="J554" s="16"/>
      <c r="K554" s="17"/>
      <c r="L554" s="30" t="s">
        <v>13</v>
      </c>
      <c r="M554" s="27">
        <f t="shared" si="52"/>
        <v>0.90588235294117647</v>
      </c>
    </row>
    <row r="555" spans="1:13" x14ac:dyDescent="0.2">
      <c r="A555" s="29" t="s">
        <v>467</v>
      </c>
      <c r="B555" s="15" t="s">
        <v>2</v>
      </c>
      <c r="C555" s="16"/>
      <c r="D555" s="13">
        <v>175</v>
      </c>
      <c r="E555" s="13">
        <v>29</v>
      </c>
      <c r="F555" s="14">
        <f t="shared" si="51"/>
        <v>204</v>
      </c>
      <c r="G555" s="30" t="s">
        <v>2</v>
      </c>
      <c r="H555" s="16"/>
      <c r="I555" s="16">
        <v>157</v>
      </c>
      <c r="J555" s="16">
        <v>48</v>
      </c>
      <c r="K555" s="17">
        <f>+J555+I555</f>
        <v>205</v>
      </c>
      <c r="L555" s="30" t="s">
        <v>13</v>
      </c>
      <c r="M555" s="27">
        <f t="shared" si="52"/>
        <v>0.85784313725490191</v>
      </c>
    </row>
    <row r="556" spans="1:13" x14ac:dyDescent="0.2">
      <c r="A556" s="29" t="s">
        <v>468</v>
      </c>
      <c r="B556" s="15" t="s">
        <v>2</v>
      </c>
      <c r="C556" s="16"/>
      <c r="D556" s="13">
        <v>467</v>
      </c>
      <c r="E556" s="13">
        <v>272</v>
      </c>
      <c r="F556" s="14">
        <f t="shared" si="51"/>
        <v>739</v>
      </c>
      <c r="G556" s="15"/>
      <c r="H556" s="16"/>
      <c r="I556" s="16"/>
      <c r="J556" s="16"/>
      <c r="K556" s="17"/>
      <c r="L556" s="15" t="s">
        <v>13</v>
      </c>
      <c r="M556" s="27">
        <f t="shared" si="52"/>
        <v>0.63193504736129902</v>
      </c>
    </row>
    <row r="557" spans="1:13" x14ac:dyDescent="0.2">
      <c r="A557" s="29" t="s">
        <v>469</v>
      </c>
      <c r="B557" s="15" t="s">
        <v>2</v>
      </c>
      <c r="C557" s="16"/>
      <c r="D557" s="13">
        <v>245</v>
      </c>
      <c r="E557" s="13">
        <v>38</v>
      </c>
      <c r="F557" s="14">
        <f t="shared" si="51"/>
        <v>283</v>
      </c>
      <c r="G557" s="15"/>
      <c r="H557" s="16"/>
      <c r="I557" s="48"/>
      <c r="J557" s="48"/>
      <c r="K557" s="17"/>
      <c r="L557" s="15" t="s">
        <v>13</v>
      </c>
      <c r="M557" s="27">
        <f t="shared" si="52"/>
        <v>0.86572438162544174</v>
      </c>
    </row>
    <row r="558" spans="1:13" x14ac:dyDescent="0.2">
      <c r="A558" s="29" t="s">
        <v>470</v>
      </c>
      <c r="B558" s="15" t="s">
        <v>2</v>
      </c>
      <c r="C558" s="16"/>
      <c r="D558" s="13">
        <v>738</v>
      </c>
      <c r="E558" s="13">
        <v>157</v>
      </c>
      <c r="F558" s="14">
        <f t="shared" si="51"/>
        <v>895</v>
      </c>
      <c r="G558" s="30" t="s">
        <v>33</v>
      </c>
      <c r="H558" s="16"/>
      <c r="I558" s="51" t="s">
        <v>799</v>
      </c>
      <c r="J558" s="51" t="s">
        <v>800</v>
      </c>
      <c r="K558" s="41" t="s">
        <v>801</v>
      </c>
      <c r="L558" s="15" t="s">
        <v>13</v>
      </c>
      <c r="M558" s="27">
        <f t="shared" si="52"/>
        <v>0.8245810055865922</v>
      </c>
    </row>
    <row r="559" spans="1:13" x14ac:dyDescent="0.2">
      <c r="A559" s="29" t="s">
        <v>471</v>
      </c>
      <c r="B559" s="15" t="s">
        <v>2</v>
      </c>
      <c r="C559" s="16"/>
      <c r="D559" s="13">
        <v>292</v>
      </c>
      <c r="E559" s="13">
        <v>48</v>
      </c>
      <c r="F559" s="14">
        <f t="shared" si="51"/>
        <v>340</v>
      </c>
      <c r="G559" s="15"/>
      <c r="H559" s="16"/>
      <c r="I559" s="16"/>
      <c r="J559" s="16"/>
      <c r="K559" s="17"/>
      <c r="L559" s="15" t="s">
        <v>13</v>
      </c>
      <c r="M559" s="27">
        <f t="shared" si="52"/>
        <v>0.85882352941176465</v>
      </c>
    </row>
    <row r="560" spans="1:13" x14ac:dyDescent="0.2">
      <c r="A560" s="29" t="s">
        <v>472</v>
      </c>
      <c r="B560" s="15" t="s">
        <v>2</v>
      </c>
      <c r="C560" s="16"/>
      <c r="D560" s="13">
        <v>443</v>
      </c>
      <c r="E560" s="13">
        <v>251</v>
      </c>
      <c r="F560" s="14">
        <f t="shared" si="51"/>
        <v>694</v>
      </c>
      <c r="G560" s="30"/>
      <c r="H560" s="40" t="s">
        <v>300</v>
      </c>
      <c r="I560" s="40" t="s">
        <v>802</v>
      </c>
      <c r="J560" s="40" t="s">
        <v>803</v>
      </c>
      <c r="K560" s="41" t="s">
        <v>804</v>
      </c>
      <c r="L560" s="15" t="s">
        <v>13</v>
      </c>
      <c r="M560" s="27">
        <f t="shared" si="52"/>
        <v>0.63832853025936598</v>
      </c>
    </row>
    <row r="561" spans="1:13" x14ac:dyDescent="0.2">
      <c r="A561" s="29" t="s">
        <v>473</v>
      </c>
      <c r="B561" s="15" t="s">
        <v>2</v>
      </c>
      <c r="C561" s="16"/>
      <c r="D561" s="13">
        <v>196</v>
      </c>
      <c r="E561" s="13">
        <v>64</v>
      </c>
      <c r="F561" s="14">
        <f t="shared" si="51"/>
        <v>260</v>
      </c>
      <c r="G561" s="30" t="s">
        <v>2</v>
      </c>
      <c r="H561" s="16"/>
      <c r="I561" s="16">
        <v>200</v>
      </c>
      <c r="J561" s="16">
        <v>60</v>
      </c>
      <c r="K561" s="17">
        <f>+J561+I561</f>
        <v>260</v>
      </c>
      <c r="L561" s="15" t="s">
        <v>13</v>
      </c>
      <c r="M561" s="27">
        <f t="shared" si="52"/>
        <v>0.75384615384615383</v>
      </c>
    </row>
    <row r="562" spans="1:13" x14ac:dyDescent="0.2">
      <c r="A562" s="29" t="s">
        <v>474</v>
      </c>
      <c r="B562" s="15" t="s">
        <v>2</v>
      </c>
      <c r="C562" s="16"/>
      <c r="D562" s="13">
        <v>141</v>
      </c>
      <c r="E562" s="13">
        <v>88</v>
      </c>
      <c r="F562" s="14">
        <f t="shared" si="51"/>
        <v>229</v>
      </c>
      <c r="G562" s="30" t="s">
        <v>2</v>
      </c>
      <c r="H562" s="16"/>
      <c r="I562" s="16">
        <v>161</v>
      </c>
      <c r="J562" s="16">
        <v>88</v>
      </c>
      <c r="K562" s="17">
        <f>+J562+I562</f>
        <v>249</v>
      </c>
      <c r="L562" s="15" t="s">
        <v>13</v>
      </c>
      <c r="M562" s="27">
        <f t="shared" si="52"/>
        <v>0.61572052401746724</v>
      </c>
    </row>
    <row r="563" spans="1:13" x14ac:dyDescent="0.2">
      <c r="A563" s="29" t="s">
        <v>475</v>
      </c>
      <c r="B563" s="15" t="s">
        <v>2</v>
      </c>
      <c r="C563" s="16"/>
      <c r="D563" s="13">
        <v>418</v>
      </c>
      <c r="E563" s="13">
        <v>418</v>
      </c>
      <c r="F563" s="14">
        <f t="shared" si="51"/>
        <v>836</v>
      </c>
      <c r="G563" s="15"/>
      <c r="H563" s="16"/>
      <c r="I563" s="16"/>
      <c r="J563" s="16"/>
      <c r="K563" s="17"/>
      <c r="L563" s="15" t="s">
        <v>13</v>
      </c>
      <c r="M563" s="27">
        <f t="shared" si="52"/>
        <v>0.5</v>
      </c>
    </row>
    <row r="564" spans="1:13" x14ac:dyDescent="0.2">
      <c r="A564" s="29" t="s">
        <v>476</v>
      </c>
      <c r="B564" s="15" t="s">
        <v>2</v>
      </c>
      <c r="C564" s="16"/>
      <c r="D564" s="13">
        <v>374</v>
      </c>
      <c r="E564" s="13">
        <v>136</v>
      </c>
      <c r="F564" s="14">
        <f t="shared" si="51"/>
        <v>510</v>
      </c>
      <c r="G564" s="30" t="s">
        <v>33</v>
      </c>
      <c r="H564" s="16"/>
      <c r="I564" s="40" t="s">
        <v>787</v>
      </c>
      <c r="J564" s="40" t="s">
        <v>788</v>
      </c>
      <c r="K564" s="41" t="s">
        <v>789</v>
      </c>
      <c r="L564" s="30" t="s">
        <v>13</v>
      </c>
      <c r="M564" s="27">
        <f t="shared" si="52"/>
        <v>0.73333333333333328</v>
      </c>
    </row>
    <row r="565" spans="1:13" x14ac:dyDescent="0.2">
      <c r="A565" s="29"/>
      <c r="B565" s="15"/>
      <c r="C565" s="16"/>
      <c r="D565" s="13"/>
      <c r="E565" s="13"/>
      <c r="F565" s="14"/>
      <c r="G565" s="15"/>
      <c r="H565" s="16"/>
      <c r="I565" s="16"/>
      <c r="J565" s="16"/>
      <c r="K565" s="17"/>
      <c r="L565" s="15"/>
      <c r="M565" s="27" t="s">
        <v>28</v>
      </c>
    </row>
    <row r="566" spans="1:13" x14ac:dyDescent="0.2">
      <c r="A566" s="19" t="s">
        <v>6</v>
      </c>
      <c r="B566" s="32">
        <f>COUNTIF(B546:B564,"=P")</f>
        <v>19</v>
      </c>
      <c r="C566" s="19">
        <f>COUNTIF(C546:C564,"=D")</f>
        <v>0</v>
      </c>
      <c r="D566" s="36"/>
      <c r="E566" s="36"/>
      <c r="F566" s="37"/>
      <c r="G566" s="32"/>
      <c r="H566" s="19"/>
      <c r="I566" s="19"/>
      <c r="J566" s="19"/>
      <c r="K566" s="38"/>
      <c r="L566" s="32"/>
      <c r="M566" s="27" t="s">
        <v>28</v>
      </c>
    </row>
    <row r="567" spans="1:13" x14ac:dyDescent="0.2">
      <c r="A567" s="29"/>
      <c r="B567" s="15"/>
      <c r="C567" s="16"/>
      <c r="D567" s="13"/>
      <c r="E567" s="13"/>
      <c r="F567" s="14"/>
      <c r="G567" s="15"/>
      <c r="H567" s="16"/>
      <c r="I567" s="16"/>
      <c r="J567" s="16"/>
      <c r="K567" s="17"/>
      <c r="L567" s="15"/>
      <c r="M567" s="27" t="s">
        <v>28</v>
      </c>
    </row>
    <row r="568" spans="1:13" x14ac:dyDescent="0.2">
      <c r="A568" s="28" t="s">
        <v>477</v>
      </c>
      <c r="B568" s="15"/>
      <c r="C568" s="16"/>
      <c r="D568" s="13"/>
      <c r="E568" s="13"/>
      <c r="F568" s="14"/>
      <c r="G568" s="15"/>
      <c r="H568" s="16"/>
      <c r="I568" s="16"/>
      <c r="J568" s="16"/>
      <c r="K568" s="17"/>
      <c r="L568" s="15"/>
      <c r="M568" s="27" t="s">
        <v>28</v>
      </c>
    </row>
    <row r="569" spans="1:13" x14ac:dyDescent="0.2">
      <c r="A569" s="29"/>
      <c r="B569" s="15"/>
      <c r="C569" s="16"/>
      <c r="D569" s="13"/>
      <c r="E569" s="13"/>
      <c r="F569" s="14"/>
      <c r="G569" s="15"/>
      <c r="H569" s="16"/>
      <c r="I569" s="16"/>
      <c r="J569" s="16"/>
      <c r="K569" s="17"/>
      <c r="L569" s="15"/>
      <c r="M569" s="27" t="s">
        <v>28</v>
      </c>
    </row>
    <row r="570" spans="1:13" x14ac:dyDescent="0.2">
      <c r="A570" s="29" t="s">
        <v>478</v>
      </c>
      <c r="B570" s="30" t="s">
        <v>2</v>
      </c>
      <c r="C570" s="16"/>
      <c r="D570" s="13">
        <v>2690</v>
      </c>
      <c r="E570" s="13">
        <v>1391</v>
      </c>
      <c r="F570" s="14">
        <f t="shared" ref="F570:F587" si="53">SUM(D570:E570)</f>
        <v>4081</v>
      </c>
      <c r="G570" s="15"/>
      <c r="H570" s="16"/>
      <c r="I570" s="16"/>
      <c r="J570" s="16"/>
      <c r="K570" s="17"/>
      <c r="L570" s="67" t="s">
        <v>13</v>
      </c>
      <c r="M570" s="27">
        <f t="shared" ref="M570:M587" si="54">D570/F570</f>
        <v>0.6591521685861309</v>
      </c>
    </row>
    <row r="571" spans="1:13" x14ac:dyDescent="0.2">
      <c r="A571" s="29" t="s">
        <v>479</v>
      </c>
      <c r="B571" s="30" t="s">
        <v>2</v>
      </c>
      <c r="C571" s="40"/>
      <c r="D571" s="13">
        <v>2217</v>
      </c>
      <c r="E571" s="13">
        <v>1455</v>
      </c>
      <c r="F571" s="14">
        <f t="shared" si="53"/>
        <v>3672</v>
      </c>
      <c r="G571" s="30"/>
      <c r="H571" s="16"/>
      <c r="I571" s="16"/>
      <c r="J571" s="16"/>
      <c r="K571" s="17"/>
      <c r="L571" s="67" t="s">
        <v>13</v>
      </c>
      <c r="M571" s="27">
        <f t="shared" si="54"/>
        <v>0.60375816993464049</v>
      </c>
    </row>
    <row r="572" spans="1:13" x14ac:dyDescent="0.2">
      <c r="A572" s="43" t="s">
        <v>480</v>
      </c>
      <c r="B572" s="30" t="s">
        <v>2</v>
      </c>
      <c r="C572" s="40"/>
      <c r="D572" s="44">
        <v>1029</v>
      </c>
      <c r="E572" s="44">
        <v>442</v>
      </c>
      <c r="F572" s="14">
        <f t="shared" si="53"/>
        <v>1471</v>
      </c>
      <c r="G572" s="30"/>
      <c r="H572" s="40"/>
      <c r="I572" s="40"/>
      <c r="J572" s="40"/>
      <c r="K572" s="41"/>
      <c r="L572" s="67" t="s">
        <v>13</v>
      </c>
      <c r="M572" s="27">
        <f t="shared" si="54"/>
        <v>0.69952413324269203</v>
      </c>
    </row>
    <row r="573" spans="1:13" x14ac:dyDescent="0.2">
      <c r="A573" s="29" t="s">
        <v>481</v>
      </c>
      <c r="B573" s="30" t="s">
        <v>2</v>
      </c>
      <c r="C573" s="16"/>
      <c r="D573" s="13">
        <v>3109</v>
      </c>
      <c r="E573" s="13">
        <v>2741</v>
      </c>
      <c r="F573" s="14">
        <f t="shared" si="53"/>
        <v>5850</v>
      </c>
      <c r="G573" s="15"/>
      <c r="H573" s="16"/>
      <c r="I573" s="16"/>
      <c r="J573" s="16"/>
      <c r="K573" s="17"/>
      <c r="L573" s="67" t="s">
        <v>13</v>
      </c>
      <c r="M573" s="27">
        <f t="shared" si="54"/>
        <v>0.53145299145299141</v>
      </c>
    </row>
    <row r="574" spans="1:13" x14ac:dyDescent="0.2">
      <c r="A574" s="29" t="s">
        <v>482</v>
      </c>
      <c r="B574" s="30" t="s">
        <v>2</v>
      </c>
      <c r="C574" s="16"/>
      <c r="D574" s="13">
        <v>2664</v>
      </c>
      <c r="E574" s="13">
        <v>879</v>
      </c>
      <c r="F574" s="14">
        <f t="shared" si="53"/>
        <v>3543</v>
      </c>
      <c r="G574" s="15"/>
      <c r="H574" s="16"/>
      <c r="I574" s="16"/>
      <c r="J574" s="16"/>
      <c r="K574" s="17"/>
      <c r="L574" s="67" t="s">
        <v>13</v>
      </c>
      <c r="M574" s="27">
        <f t="shared" si="54"/>
        <v>0.75190516511430994</v>
      </c>
    </row>
    <row r="575" spans="1:13" x14ac:dyDescent="0.2">
      <c r="A575" s="29" t="s">
        <v>483</v>
      </c>
      <c r="B575" s="30" t="s">
        <v>2</v>
      </c>
      <c r="C575" s="16"/>
      <c r="D575" s="13">
        <v>1687</v>
      </c>
      <c r="E575" s="13">
        <v>487</v>
      </c>
      <c r="F575" s="14">
        <f t="shared" si="53"/>
        <v>2174</v>
      </c>
      <c r="G575" s="30"/>
      <c r="H575" s="16"/>
      <c r="I575" s="16"/>
      <c r="J575" s="16"/>
      <c r="K575" s="17"/>
      <c r="L575" s="67" t="s">
        <v>13</v>
      </c>
      <c r="M575" s="27">
        <f t="shared" si="54"/>
        <v>0.77598896044158239</v>
      </c>
    </row>
    <row r="576" spans="1:13" x14ac:dyDescent="0.2">
      <c r="A576" s="29" t="s">
        <v>484</v>
      </c>
      <c r="B576" s="30" t="s">
        <v>2</v>
      </c>
      <c r="C576" s="16"/>
      <c r="D576" s="13">
        <v>346</v>
      </c>
      <c r="E576" s="13">
        <v>165</v>
      </c>
      <c r="F576" s="14">
        <f t="shared" si="53"/>
        <v>511</v>
      </c>
      <c r="G576" s="15"/>
      <c r="H576" s="16"/>
      <c r="I576" s="16"/>
      <c r="J576" s="16"/>
      <c r="K576" s="17"/>
      <c r="L576" s="67" t="s">
        <v>13</v>
      </c>
      <c r="M576" s="27">
        <f t="shared" si="54"/>
        <v>0.67710371819960857</v>
      </c>
    </row>
    <row r="577" spans="1:13" x14ac:dyDescent="0.2">
      <c r="A577" s="29" t="s">
        <v>485</v>
      </c>
      <c r="B577" s="30" t="s">
        <v>2</v>
      </c>
      <c r="C577" s="16"/>
      <c r="D577" s="13">
        <v>1127</v>
      </c>
      <c r="E577" s="13">
        <v>502</v>
      </c>
      <c r="F577" s="14">
        <f t="shared" si="53"/>
        <v>1629</v>
      </c>
      <c r="G577" s="30"/>
      <c r="H577" s="16"/>
      <c r="I577" s="16"/>
      <c r="J577" s="16"/>
      <c r="K577" s="17"/>
      <c r="L577" s="67" t="s">
        <v>13</v>
      </c>
      <c r="M577" s="27">
        <f t="shared" si="54"/>
        <v>0.69183548189073052</v>
      </c>
    </row>
    <row r="578" spans="1:13" x14ac:dyDescent="0.2">
      <c r="A578" s="29" t="s">
        <v>486</v>
      </c>
      <c r="B578" s="30" t="s">
        <v>2</v>
      </c>
      <c r="C578" s="16"/>
      <c r="D578" s="13">
        <v>2274</v>
      </c>
      <c r="E578" s="13">
        <v>1169</v>
      </c>
      <c r="F578" s="14">
        <f t="shared" si="53"/>
        <v>3443</v>
      </c>
      <c r="G578" s="15"/>
      <c r="H578" s="16"/>
      <c r="I578" s="16"/>
      <c r="J578" s="16"/>
      <c r="K578" s="17"/>
      <c r="L578" s="67" t="s">
        <v>13</v>
      </c>
      <c r="M578" s="27">
        <f t="shared" si="54"/>
        <v>0.66047051989544003</v>
      </c>
    </row>
    <row r="579" spans="1:13" x14ac:dyDescent="0.2">
      <c r="A579" s="29" t="s">
        <v>487</v>
      </c>
      <c r="B579" s="30" t="s">
        <v>2</v>
      </c>
      <c r="C579" s="16"/>
      <c r="D579" s="13">
        <v>3849</v>
      </c>
      <c r="E579" s="13">
        <v>1145</v>
      </c>
      <c r="F579" s="14">
        <f t="shared" si="53"/>
        <v>4994</v>
      </c>
      <c r="G579" s="30"/>
      <c r="H579" s="16"/>
      <c r="I579" s="16"/>
      <c r="J579" s="16"/>
      <c r="K579" s="17"/>
      <c r="L579" s="67" t="s">
        <v>13</v>
      </c>
      <c r="M579" s="27">
        <f t="shared" si="54"/>
        <v>0.77072486984381261</v>
      </c>
    </row>
    <row r="580" spans="1:13" x14ac:dyDescent="0.2">
      <c r="A580" s="29" t="s">
        <v>488</v>
      </c>
      <c r="B580" s="30" t="s">
        <v>2</v>
      </c>
      <c r="C580" s="16"/>
      <c r="D580" s="13">
        <v>3631</v>
      </c>
      <c r="E580" s="13">
        <v>876</v>
      </c>
      <c r="F580" s="14">
        <f t="shared" si="53"/>
        <v>4507</v>
      </c>
      <c r="G580" s="15"/>
      <c r="H580" s="16"/>
      <c r="I580" s="16"/>
      <c r="J580" s="16"/>
      <c r="K580" s="17"/>
      <c r="L580" s="68" t="s">
        <v>13</v>
      </c>
      <c r="M580" s="27">
        <f t="shared" si="54"/>
        <v>0.80563567783447965</v>
      </c>
    </row>
    <row r="581" spans="1:13" x14ac:dyDescent="0.2">
      <c r="A581" s="29" t="s">
        <v>489</v>
      </c>
      <c r="B581" s="30" t="s">
        <v>2</v>
      </c>
      <c r="C581" s="16"/>
      <c r="D581" s="13">
        <v>3608</v>
      </c>
      <c r="E581" s="13">
        <v>2083</v>
      </c>
      <c r="F581" s="14">
        <f t="shared" si="53"/>
        <v>5691</v>
      </c>
      <c r="G581" s="15"/>
      <c r="H581" s="16"/>
      <c r="I581" s="16"/>
      <c r="J581" s="16"/>
      <c r="K581" s="17"/>
      <c r="L581" s="68" t="s">
        <v>13</v>
      </c>
      <c r="M581" s="27">
        <f t="shared" si="54"/>
        <v>0.6339834826919698</v>
      </c>
    </row>
    <row r="582" spans="1:13" x14ac:dyDescent="0.2">
      <c r="A582" s="29" t="s">
        <v>490</v>
      </c>
      <c r="B582" s="30" t="s">
        <v>2</v>
      </c>
      <c r="C582" s="16"/>
      <c r="D582" s="13">
        <v>1383</v>
      </c>
      <c r="E582" s="13">
        <v>581</v>
      </c>
      <c r="F582" s="14">
        <f t="shared" si="53"/>
        <v>1964</v>
      </c>
      <c r="G582" s="15"/>
      <c r="H582" s="16"/>
      <c r="I582" s="16"/>
      <c r="J582" s="16"/>
      <c r="K582" s="17"/>
      <c r="L582" s="68" t="s">
        <v>13</v>
      </c>
      <c r="M582" s="27">
        <f t="shared" si="54"/>
        <v>0.70417515274949083</v>
      </c>
    </row>
    <row r="583" spans="1:13" x14ac:dyDescent="0.2">
      <c r="A583" s="29" t="s">
        <v>491</v>
      </c>
      <c r="B583" s="30" t="s">
        <v>2</v>
      </c>
      <c r="C583" s="16"/>
      <c r="D583" s="13">
        <v>3211</v>
      </c>
      <c r="E583" s="13">
        <v>1182</v>
      </c>
      <c r="F583" s="14">
        <f t="shared" si="53"/>
        <v>4393</v>
      </c>
      <c r="G583" s="15"/>
      <c r="H583" s="16"/>
      <c r="I583" s="16"/>
      <c r="J583" s="16"/>
      <c r="K583" s="17"/>
      <c r="L583" s="68" t="s">
        <v>13</v>
      </c>
      <c r="M583" s="27">
        <f t="shared" si="54"/>
        <v>0.73093557933075348</v>
      </c>
    </row>
    <row r="584" spans="1:13" x14ac:dyDescent="0.2">
      <c r="A584" s="29" t="s">
        <v>492</v>
      </c>
      <c r="B584" s="30" t="s">
        <v>2</v>
      </c>
      <c r="C584" s="16"/>
      <c r="D584" s="13">
        <v>1117</v>
      </c>
      <c r="E584" s="13">
        <v>466</v>
      </c>
      <c r="F584" s="14">
        <f t="shared" si="53"/>
        <v>1583</v>
      </c>
      <c r="G584" s="15"/>
      <c r="H584" s="16"/>
      <c r="I584" s="16"/>
      <c r="J584" s="16"/>
      <c r="K584" s="17"/>
      <c r="L584" s="68" t="s">
        <v>13</v>
      </c>
      <c r="M584" s="27">
        <f t="shared" si="54"/>
        <v>0.70562223626026532</v>
      </c>
    </row>
    <row r="585" spans="1:13" x14ac:dyDescent="0.2">
      <c r="A585" s="29" t="s">
        <v>493</v>
      </c>
      <c r="B585" s="30" t="s">
        <v>2</v>
      </c>
      <c r="C585" s="16"/>
      <c r="D585" s="13">
        <v>1382</v>
      </c>
      <c r="E585" s="13">
        <v>900</v>
      </c>
      <c r="F585" s="14">
        <f t="shared" si="53"/>
        <v>2282</v>
      </c>
      <c r="G585" s="15"/>
      <c r="H585" s="16"/>
      <c r="I585" s="16"/>
      <c r="J585" s="16"/>
      <c r="K585" s="17"/>
      <c r="L585" s="68" t="s">
        <v>13</v>
      </c>
      <c r="M585" s="27">
        <f t="shared" si="54"/>
        <v>0.60560911481156876</v>
      </c>
    </row>
    <row r="586" spans="1:13" x14ac:dyDescent="0.2">
      <c r="A586" s="29" t="s">
        <v>494</v>
      </c>
      <c r="B586" s="30" t="s">
        <v>2</v>
      </c>
      <c r="C586" s="16"/>
      <c r="D586" s="13">
        <v>3126</v>
      </c>
      <c r="E586" s="13">
        <v>1080</v>
      </c>
      <c r="F586" s="14">
        <f t="shared" si="53"/>
        <v>4206</v>
      </c>
      <c r="G586" s="15"/>
      <c r="H586" s="16"/>
      <c r="I586" s="16"/>
      <c r="J586" s="16"/>
      <c r="K586" s="17"/>
      <c r="L586" s="68" t="s">
        <v>13</v>
      </c>
      <c r="M586" s="27">
        <f t="shared" si="54"/>
        <v>0.74322396576319538</v>
      </c>
    </row>
    <row r="587" spans="1:13" x14ac:dyDescent="0.2">
      <c r="A587" s="29" t="s">
        <v>495</v>
      </c>
      <c r="B587" s="30" t="s">
        <v>2</v>
      </c>
      <c r="C587" s="16"/>
      <c r="D587" s="13">
        <v>2442</v>
      </c>
      <c r="E587" s="13">
        <v>892</v>
      </c>
      <c r="F587" s="14">
        <f t="shared" si="53"/>
        <v>3334</v>
      </c>
      <c r="G587" s="15"/>
      <c r="H587" s="16"/>
      <c r="I587" s="16"/>
      <c r="J587" s="16"/>
      <c r="K587" s="17"/>
      <c r="L587" s="68" t="s">
        <v>13</v>
      </c>
      <c r="M587" s="27">
        <f t="shared" si="54"/>
        <v>0.73245350929814035</v>
      </c>
    </row>
    <row r="588" spans="1:13" x14ac:dyDescent="0.2">
      <c r="A588" s="29"/>
      <c r="B588" s="15"/>
      <c r="C588" s="16"/>
      <c r="D588" s="13"/>
      <c r="E588" s="13"/>
      <c r="F588" s="14"/>
      <c r="G588" s="15"/>
      <c r="H588" s="16"/>
      <c r="I588" s="16"/>
      <c r="J588" s="16"/>
      <c r="K588" s="17"/>
      <c r="L588" s="15"/>
      <c r="M588" s="27" t="s">
        <v>28</v>
      </c>
    </row>
    <row r="589" spans="1:13" x14ac:dyDescent="0.2">
      <c r="A589" s="19" t="s">
        <v>6</v>
      </c>
      <c r="B589" s="32">
        <f>COUNTIF(B570:B587,"=P")</f>
        <v>18</v>
      </c>
      <c r="C589" s="19">
        <f>COUNTIF(C570:C587,"=D")</f>
        <v>0</v>
      </c>
      <c r="D589" s="36"/>
      <c r="E589" s="36"/>
      <c r="F589" s="37"/>
      <c r="G589" s="15"/>
      <c r="H589" s="16"/>
      <c r="I589" s="16"/>
      <c r="J589" s="16"/>
      <c r="K589" s="17"/>
      <c r="L589" s="15"/>
      <c r="M589" s="27" t="s">
        <v>28</v>
      </c>
    </row>
    <row r="590" spans="1:13" x14ac:dyDescent="0.2">
      <c r="A590" s="29"/>
      <c r="B590" s="15"/>
      <c r="C590" s="16"/>
      <c r="D590" s="13"/>
      <c r="E590" s="13"/>
      <c r="F590" s="14"/>
      <c r="G590" s="15"/>
      <c r="H590" s="16"/>
      <c r="I590" s="16"/>
      <c r="J590" s="16"/>
      <c r="K590" s="17"/>
      <c r="L590" s="15"/>
      <c r="M590" s="27" t="s">
        <v>28</v>
      </c>
    </row>
    <row r="591" spans="1:13" x14ac:dyDescent="0.2">
      <c r="A591" s="28" t="s">
        <v>496</v>
      </c>
      <c r="B591" s="15"/>
      <c r="C591" s="16"/>
      <c r="D591" s="13"/>
      <c r="E591" s="13"/>
      <c r="F591" s="14"/>
      <c r="G591" s="15"/>
      <c r="H591" s="16"/>
      <c r="I591" s="16"/>
      <c r="J591" s="16"/>
      <c r="K591" s="17"/>
      <c r="L591" s="15"/>
      <c r="M591" s="27" t="s">
        <v>28</v>
      </c>
    </row>
    <row r="592" spans="1:13" x14ac:dyDescent="0.2">
      <c r="A592" s="29"/>
      <c r="B592" s="15"/>
      <c r="C592" s="16"/>
      <c r="D592" s="13"/>
      <c r="E592" s="13"/>
      <c r="F592" s="14"/>
      <c r="G592" s="15"/>
      <c r="H592" s="16"/>
      <c r="I592" s="16"/>
      <c r="J592" s="16"/>
      <c r="K592" s="17"/>
      <c r="L592" s="15"/>
      <c r="M592" s="27" t="s">
        <v>28</v>
      </c>
    </row>
    <row r="593" spans="1:13" x14ac:dyDescent="0.2">
      <c r="A593" s="29" t="s">
        <v>497</v>
      </c>
      <c r="B593" s="30" t="s">
        <v>2</v>
      </c>
      <c r="C593" s="16"/>
      <c r="D593" s="13">
        <v>2668</v>
      </c>
      <c r="E593" s="13">
        <v>1246</v>
      </c>
      <c r="F593" s="14">
        <f t="shared" ref="F593:F614" si="55">SUM(D593:E593)</f>
        <v>3914</v>
      </c>
      <c r="G593" s="30" t="s">
        <v>2</v>
      </c>
      <c r="H593" s="16"/>
      <c r="I593" s="16">
        <v>2457</v>
      </c>
      <c r="J593" s="16">
        <v>1454</v>
      </c>
      <c r="K593" s="17">
        <f>+J593+I593</f>
        <v>3911</v>
      </c>
      <c r="L593" s="30" t="s">
        <v>13</v>
      </c>
      <c r="M593" s="27">
        <f t="shared" ref="M593:M614" si="56">D593/F593</f>
        <v>0.68165559529892694</v>
      </c>
    </row>
    <row r="594" spans="1:13" x14ac:dyDescent="0.2">
      <c r="A594" s="29" t="s">
        <v>498</v>
      </c>
      <c r="B594" s="30" t="s">
        <v>2</v>
      </c>
      <c r="C594" s="16"/>
      <c r="D594" s="13">
        <v>712</v>
      </c>
      <c r="E594" s="13">
        <v>442</v>
      </c>
      <c r="F594" s="14">
        <f t="shared" si="55"/>
        <v>1154</v>
      </c>
      <c r="G594" s="30" t="s">
        <v>2</v>
      </c>
      <c r="H594" s="16"/>
      <c r="I594" s="16">
        <v>683</v>
      </c>
      <c r="J594" s="16">
        <v>470</v>
      </c>
      <c r="K594" s="17">
        <f>+J594+I594</f>
        <v>1153</v>
      </c>
      <c r="L594" s="30" t="s">
        <v>13</v>
      </c>
      <c r="M594" s="27">
        <f t="shared" si="56"/>
        <v>0.61698440207972272</v>
      </c>
    </row>
    <row r="595" spans="1:13" x14ac:dyDescent="0.2">
      <c r="A595" s="29" t="s">
        <v>499</v>
      </c>
      <c r="B595" s="30" t="s">
        <v>2</v>
      </c>
      <c r="C595" s="16"/>
      <c r="D595" s="13">
        <v>442</v>
      </c>
      <c r="E595" s="13">
        <v>439</v>
      </c>
      <c r="F595" s="14">
        <f t="shared" si="55"/>
        <v>881</v>
      </c>
      <c r="G595" s="15"/>
      <c r="H595" s="16"/>
      <c r="I595" s="16"/>
      <c r="J595" s="16"/>
      <c r="K595" s="17"/>
      <c r="L595" s="30" t="s">
        <v>13</v>
      </c>
      <c r="M595" s="27">
        <f t="shared" si="56"/>
        <v>0.50170261066969357</v>
      </c>
    </row>
    <row r="596" spans="1:13" x14ac:dyDescent="0.2">
      <c r="A596" s="29" t="s">
        <v>500</v>
      </c>
      <c r="B596" s="30" t="s">
        <v>2</v>
      </c>
      <c r="C596" s="16"/>
      <c r="D596" s="13">
        <v>1067</v>
      </c>
      <c r="E596" s="13">
        <v>805</v>
      </c>
      <c r="F596" s="14">
        <f t="shared" si="55"/>
        <v>1872</v>
      </c>
      <c r="G596" s="30" t="s">
        <v>62</v>
      </c>
      <c r="H596" s="16"/>
      <c r="I596" s="40" t="s">
        <v>805</v>
      </c>
      <c r="J596" s="40" t="s">
        <v>806</v>
      </c>
      <c r="K596" s="41" t="s">
        <v>807</v>
      </c>
      <c r="L596" s="30" t="s">
        <v>13</v>
      </c>
      <c r="M596" s="27">
        <f t="shared" si="56"/>
        <v>0.56997863247863245</v>
      </c>
    </row>
    <row r="597" spans="1:13" x14ac:dyDescent="0.2">
      <c r="A597" s="29" t="s">
        <v>501</v>
      </c>
      <c r="B597" s="30" t="s">
        <v>2</v>
      </c>
      <c r="C597" s="16"/>
      <c r="D597" s="13">
        <v>1116</v>
      </c>
      <c r="E597" s="13">
        <v>669</v>
      </c>
      <c r="F597" s="14">
        <f t="shared" si="55"/>
        <v>1785</v>
      </c>
      <c r="G597" s="15"/>
      <c r="H597" s="16"/>
      <c r="I597" s="48"/>
      <c r="J597" s="48"/>
      <c r="K597" s="17"/>
      <c r="L597" s="30" t="s">
        <v>13</v>
      </c>
      <c r="M597" s="27">
        <f t="shared" si="56"/>
        <v>0.62521008403361344</v>
      </c>
    </row>
    <row r="598" spans="1:13" x14ac:dyDescent="0.2">
      <c r="A598" s="29" t="s">
        <v>502</v>
      </c>
      <c r="B598" s="30" t="s">
        <v>2</v>
      </c>
      <c r="C598" s="16"/>
      <c r="D598" s="13">
        <v>1205</v>
      </c>
      <c r="E598" s="13">
        <v>569</v>
      </c>
      <c r="F598" s="14">
        <f t="shared" si="55"/>
        <v>1774</v>
      </c>
      <c r="G598" s="30" t="s">
        <v>2</v>
      </c>
      <c r="H598" s="16"/>
      <c r="I598" s="16">
        <v>1278</v>
      </c>
      <c r="J598" s="16">
        <v>453</v>
      </c>
      <c r="K598" s="17">
        <f>+J598+I598</f>
        <v>1731</v>
      </c>
      <c r="L598" s="30" t="s">
        <v>13</v>
      </c>
      <c r="M598" s="27">
        <f t="shared" si="56"/>
        <v>0.67925591882750846</v>
      </c>
    </row>
    <row r="599" spans="1:13" x14ac:dyDescent="0.2">
      <c r="A599" s="29" t="s">
        <v>503</v>
      </c>
      <c r="B599" s="15" t="s">
        <v>2</v>
      </c>
      <c r="C599" s="16"/>
      <c r="D599" s="13">
        <v>1164</v>
      </c>
      <c r="E599" s="13">
        <v>511</v>
      </c>
      <c r="F599" s="14">
        <f t="shared" si="55"/>
        <v>1675</v>
      </c>
      <c r="G599" s="15"/>
      <c r="H599" s="16"/>
      <c r="I599" s="16"/>
      <c r="J599" s="16"/>
      <c r="K599" s="17"/>
      <c r="L599" s="30" t="s">
        <v>13</v>
      </c>
      <c r="M599" s="27">
        <f t="shared" si="56"/>
        <v>0.69492537313432834</v>
      </c>
    </row>
    <row r="600" spans="1:13" x14ac:dyDescent="0.2">
      <c r="A600" s="29" t="s">
        <v>504</v>
      </c>
      <c r="B600" s="15" t="s">
        <v>2</v>
      </c>
      <c r="C600" s="16"/>
      <c r="D600" s="13">
        <v>5439</v>
      </c>
      <c r="E600" s="13">
        <v>1807</v>
      </c>
      <c r="F600" s="14">
        <f t="shared" si="55"/>
        <v>7246</v>
      </c>
      <c r="G600" s="30" t="s">
        <v>2</v>
      </c>
      <c r="H600" s="16"/>
      <c r="I600" s="48">
        <v>5471</v>
      </c>
      <c r="J600" s="48">
        <v>1646</v>
      </c>
      <c r="K600" s="17">
        <f>+J600+I600</f>
        <v>7117</v>
      </c>
      <c r="L600" s="30" t="s">
        <v>13</v>
      </c>
      <c r="M600" s="27">
        <f t="shared" si="56"/>
        <v>0.75062103229367927</v>
      </c>
    </row>
    <row r="601" spans="1:13" x14ac:dyDescent="0.2">
      <c r="A601" s="29" t="s">
        <v>505</v>
      </c>
      <c r="B601" s="15" t="s">
        <v>2</v>
      </c>
      <c r="C601" s="16"/>
      <c r="D601" s="13">
        <v>779</v>
      </c>
      <c r="E601" s="13">
        <v>488</v>
      </c>
      <c r="F601" s="14">
        <f t="shared" si="55"/>
        <v>1267</v>
      </c>
      <c r="G601" s="15"/>
      <c r="H601" s="16"/>
      <c r="I601" s="16"/>
      <c r="J601" s="16"/>
      <c r="K601" s="17"/>
      <c r="L601" s="30" t="s">
        <v>13</v>
      </c>
      <c r="M601" s="27">
        <f t="shared" si="56"/>
        <v>0.61483820047355964</v>
      </c>
    </row>
    <row r="602" spans="1:13" x14ac:dyDescent="0.2">
      <c r="A602" s="29" t="s">
        <v>506</v>
      </c>
      <c r="B602" s="15" t="s">
        <v>2</v>
      </c>
      <c r="C602" s="16"/>
      <c r="D602" s="13">
        <v>1313</v>
      </c>
      <c r="E602" s="13">
        <v>675</v>
      </c>
      <c r="F602" s="14">
        <f t="shared" si="55"/>
        <v>1988</v>
      </c>
      <c r="G602" s="30" t="s">
        <v>33</v>
      </c>
      <c r="H602" s="16"/>
      <c r="I602" s="40" t="s">
        <v>808</v>
      </c>
      <c r="J602" s="40" t="s">
        <v>809</v>
      </c>
      <c r="K602" s="41" t="s">
        <v>810</v>
      </c>
      <c r="L602" s="30" t="s">
        <v>13</v>
      </c>
      <c r="M602" s="27">
        <f t="shared" si="56"/>
        <v>0.66046277665995978</v>
      </c>
    </row>
    <row r="603" spans="1:13" x14ac:dyDescent="0.2">
      <c r="A603" s="29" t="s">
        <v>507</v>
      </c>
      <c r="B603" s="15" t="s">
        <v>2</v>
      </c>
      <c r="C603" s="16"/>
      <c r="D603" s="13">
        <v>1092</v>
      </c>
      <c r="E603" s="13">
        <v>322</v>
      </c>
      <c r="F603" s="14">
        <f t="shared" si="55"/>
        <v>1414</v>
      </c>
      <c r="G603" s="30" t="s">
        <v>2</v>
      </c>
      <c r="H603" s="16"/>
      <c r="I603" s="48">
        <v>1084</v>
      </c>
      <c r="J603" s="48">
        <v>335</v>
      </c>
      <c r="K603" s="17">
        <f>+J603+I603</f>
        <v>1419</v>
      </c>
      <c r="L603" s="30" t="s">
        <v>13</v>
      </c>
      <c r="M603" s="27">
        <f t="shared" si="56"/>
        <v>0.7722772277227723</v>
      </c>
    </row>
    <row r="604" spans="1:13" x14ac:dyDescent="0.2">
      <c r="A604" s="29" t="s">
        <v>508</v>
      </c>
      <c r="B604" s="15" t="s">
        <v>2</v>
      </c>
      <c r="C604" s="16"/>
      <c r="D604" s="13">
        <v>563</v>
      </c>
      <c r="E604" s="13">
        <v>200</v>
      </c>
      <c r="F604" s="14">
        <f t="shared" si="55"/>
        <v>763</v>
      </c>
      <c r="G604" s="30" t="s">
        <v>2</v>
      </c>
      <c r="H604" s="16"/>
      <c r="I604" s="16">
        <v>558</v>
      </c>
      <c r="J604" s="16">
        <v>204</v>
      </c>
      <c r="K604" s="17">
        <f>+J604+I604</f>
        <v>762</v>
      </c>
      <c r="L604" s="30" t="s">
        <v>13</v>
      </c>
      <c r="M604" s="27">
        <f t="shared" si="56"/>
        <v>0.73787680209698558</v>
      </c>
    </row>
    <row r="605" spans="1:13" x14ac:dyDescent="0.2">
      <c r="A605" s="29" t="s">
        <v>509</v>
      </c>
      <c r="B605" s="15" t="s">
        <v>2</v>
      </c>
      <c r="C605" s="16"/>
      <c r="D605" s="13">
        <v>1267</v>
      </c>
      <c r="E605" s="13">
        <v>748</v>
      </c>
      <c r="F605" s="14">
        <f t="shared" si="55"/>
        <v>2015</v>
      </c>
      <c r="G605" s="30" t="s">
        <v>2</v>
      </c>
      <c r="H605" s="16"/>
      <c r="I605" s="16">
        <v>1338</v>
      </c>
      <c r="J605" s="16">
        <v>676</v>
      </c>
      <c r="K605" s="17">
        <f>+J605+I605</f>
        <v>2014</v>
      </c>
      <c r="L605" s="30" t="s">
        <v>13</v>
      </c>
      <c r="M605" s="27">
        <f t="shared" si="56"/>
        <v>0.62878411910669973</v>
      </c>
    </row>
    <row r="606" spans="1:13" x14ac:dyDescent="0.2">
      <c r="A606" s="29" t="s">
        <v>510</v>
      </c>
      <c r="B606" s="15" t="s">
        <v>2</v>
      </c>
      <c r="C606" s="16"/>
      <c r="D606" s="13">
        <v>2015</v>
      </c>
      <c r="E606" s="13">
        <v>1246</v>
      </c>
      <c r="F606" s="14">
        <f t="shared" si="55"/>
        <v>3261</v>
      </c>
      <c r="G606" s="30" t="s">
        <v>2</v>
      </c>
      <c r="H606" s="16"/>
      <c r="I606" s="16">
        <v>1862</v>
      </c>
      <c r="J606" s="16">
        <v>1399</v>
      </c>
      <c r="K606" s="17">
        <f>+J606+I606</f>
        <v>3261</v>
      </c>
      <c r="L606" s="30" t="s">
        <v>13</v>
      </c>
      <c r="M606" s="27">
        <f t="shared" si="56"/>
        <v>0.61790861698865374</v>
      </c>
    </row>
    <row r="607" spans="1:13" s="52" customFormat="1" x14ac:dyDescent="0.2">
      <c r="A607" s="43" t="s">
        <v>511</v>
      </c>
      <c r="B607" s="30" t="s">
        <v>2</v>
      </c>
      <c r="C607" s="40"/>
      <c r="D607" s="44">
        <v>1237</v>
      </c>
      <c r="E607" s="44">
        <v>729</v>
      </c>
      <c r="F607" s="50">
        <f t="shared" si="55"/>
        <v>1966</v>
      </c>
      <c r="G607" s="30"/>
      <c r="H607" s="40"/>
      <c r="I607" s="40"/>
      <c r="J607" s="40"/>
      <c r="K607" s="41"/>
      <c r="L607" s="30" t="s">
        <v>13</v>
      </c>
      <c r="M607" s="74">
        <f t="shared" si="56"/>
        <v>0.62919633774160733</v>
      </c>
    </row>
    <row r="608" spans="1:13" x14ac:dyDescent="0.2">
      <c r="A608" s="29" t="s">
        <v>512</v>
      </c>
      <c r="B608" s="15" t="s">
        <v>2</v>
      </c>
      <c r="C608" s="16"/>
      <c r="D608" s="13">
        <v>286</v>
      </c>
      <c r="E608" s="13">
        <v>77</v>
      </c>
      <c r="F608" s="14">
        <f t="shared" si="55"/>
        <v>363</v>
      </c>
      <c r="G608" s="15"/>
      <c r="H608" s="16"/>
      <c r="I608" s="48"/>
      <c r="J608" s="48"/>
      <c r="K608" s="17"/>
      <c r="L608" s="30" t="s">
        <v>13</v>
      </c>
      <c r="M608" s="27">
        <f t="shared" si="56"/>
        <v>0.78787878787878785</v>
      </c>
    </row>
    <row r="609" spans="1:13" x14ac:dyDescent="0.2">
      <c r="A609" s="29" t="s">
        <v>513</v>
      </c>
      <c r="B609" s="15" t="s">
        <v>2</v>
      </c>
      <c r="C609" s="16"/>
      <c r="D609" s="13">
        <v>229</v>
      </c>
      <c r="E609" s="13">
        <v>20</v>
      </c>
      <c r="F609" s="14">
        <f t="shared" si="55"/>
        <v>249</v>
      </c>
      <c r="G609" s="15"/>
      <c r="H609" s="16"/>
      <c r="I609" s="16"/>
      <c r="J609" s="16"/>
      <c r="K609" s="17"/>
      <c r="L609" s="30" t="s">
        <v>13</v>
      </c>
      <c r="M609" s="27">
        <f t="shared" si="56"/>
        <v>0.91967871485943775</v>
      </c>
    </row>
    <row r="610" spans="1:13" x14ac:dyDescent="0.2">
      <c r="A610" s="76" t="s">
        <v>514</v>
      </c>
      <c r="B610" s="77"/>
      <c r="C610" s="78" t="s">
        <v>3</v>
      </c>
      <c r="D610" s="79">
        <v>560</v>
      </c>
      <c r="E610" s="79">
        <v>1130</v>
      </c>
      <c r="F610" s="80">
        <f t="shared" si="55"/>
        <v>1690</v>
      </c>
      <c r="G610" s="77"/>
      <c r="H610" s="78" t="s">
        <v>3</v>
      </c>
      <c r="I610" s="78">
        <v>714</v>
      </c>
      <c r="J610" s="78">
        <v>967</v>
      </c>
      <c r="K610" s="81">
        <f>+J610+I610</f>
        <v>1681</v>
      </c>
      <c r="L610" s="77" t="s">
        <v>96</v>
      </c>
      <c r="M610" s="82">
        <f t="shared" si="56"/>
        <v>0.33136094674556216</v>
      </c>
    </row>
    <row r="611" spans="1:13" x14ac:dyDescent="0.2">
      <c r="A611" s="29" t="s">
        <v>515</v>
      </c>
      <c r="B611" s="15" t="s">
        <v>2</v>
      </c>
      <c r="C611" s="16"/>
      <c r="D611" s="13">
        <v>1047</v>
      </c>
      <c r="E611" s="13">
        <v>566</v>
      </c>
      <c r="F611" s="14">
        <f t="shared" si="55"/>
        <v>1613</v>
      </c>
      <c r="G611" s="30" t="s">
        <v>2</v>
      </c>
      <c r="H611" s="16"/>
      <c r="I611" s="16">
        <v>1030</v>
      </c>
      <c r="J611" s="16">
        <v>582</v>
      </c>
      <c r="K611" s="17">
        <f>+J611+I611</f>
        <v>1612</v>
      </c>
      <c r="L611" s="30" t="s">
        <v>13</v>
      </c>
      <c r="M611" s="27">
        <f t="shared" si="56"/>
        <v>0.64910105393676376</v>
      </c>
    </row>
    <row r="612" spans="1:13" x14ac:dyDescent="0.2">
      <c r="A612" s="29" t="s">
        <v>516</v>
      </c>
      <c r="B612" s="15" t="s">
        <v>2</v>
      </c>
      <c r="C612" s="16"/>
      <c r="D612" s="13">
        <v>1598</v>
      </c>
      <c r="E612" s="13">
        <v>630</v>
      </c>
      <c r="F612" s="14">
        <f t="shared" si="55"/>
        <v>2228</v>
      </c>
      <c r="G612" s="30" t="s">
        <v>2</v>
      </c>
      <c r="H612" s="16"/>
      <c r="I612" s="48">
        <v>1439</v>
      </c>
      <c r="J612" s="48">
        <v>606</v>
      </c>
      <c r="K612" s="17">
        <f>+J612+I612</f>
        <v>2045</v>
      </c>
      <c r="L612" s="30" t="s">
        <v>13</v>
      </c>
      <c r="M612" s="27">
        <f t="shared" si="56"/>
        <v>0.71723518850987433</v>
      </c>
    </row>
    <row r="613" spans="1:13" x14ac:dyDescent="0.2">
      <c r="A613" s="29" t="s">
        <v>517</v>
      </c>
      <c r="B613" s="15" t="s">
        <v>2</v>
      </c>
      <c r="C613" s="16"/>
      <c r="D613" s="13">
        <v>1046</v>
      </c>
      <c r="E613" s="13">
        <v>336</v>
      </c>
      <c r="F613" s="14">
        <f t="shared" si="55"/>
        <v>1382</v>
      </c>
      <c r="G613" s="15"/>
      <c r="H613" s="16"/>
      <c r="I613" s="16"/>
      <c r="J613" s="16"/>
      <c r="K613" s="17"/>
      <c r="L613" s="30" t="s">
        <v>13</v>
      </c>
      <c r="M613" s="27">
        <f t="shared" si="56"/>
        <v>0.75687409551374818</v>
      </c>
    </row>
    <row r="614" spans="1:13" x14ac:dyDescent="0.2">
      <c r="A614" s="29" t="s">
        <v>518</v>
      </c>
      <c r="B614" s="15" t="s">
        <v>2</v>
      </c>
      <c r="C614" s="16"/>
      <c r="D614" s="13">
        <v>360</v>
      </c>
      <c r="E614" s="13">
        <v>183</v>
      </c>
      <c r="F614" s="14">
        <f t="shared" si="55"/>
        <v>543</v>
      </c>
      <c r="G614" s="30" t="s">
        <v>2</v>
      </c>
      <c r="H614" s="16"/>
      <c r="I614" s="48">
        <v>402</v>
      </c>
      <c r="J614" s="88">
        <v>146</v>
      </c>
      <c r="K614" s="17">
        <f>+J614+I614</f>
        <v>548</v>
      </c>
      <c r="L614" s="30" t="s">
        <v>13</v>
      </c>
      <c r="M614" s="27">
        <f t="shared" si="56"/>
        <v>0.66298342541436461</v>
      </c>
    </row>
    <row r="615" spans="1:13" x14ac:dyDescent="0.2">
      <c r="A615" s="29"/>
      <c r="B615" s="15"/>
      <c r="C615" s="16"/>
      <c r="D615" s="13"/>
      <c r="E615" s="13"/>
      <c r="F615" s="14"/>
      <c r="G615" s="15"/>
      <c r="H615" s="16"/>
      <c r="I615" s="16"/>
      <c r="J615" s="16"/>
      <c r="K615" s="17"/>
      <c r="L615" s="15"/>
      <c r="M615" s="27" t="s">
        <v>28</v>
      </c>
    </row>
    <row r="616" spans="1:13" x14ac:dyDescent="0.2">
      <c r="A616" s="19" t="s">
        <v>6</v>
      </c>
      <c r="B616" s="32">
        <f>COUNTIF(B593:B614,"=P")</f>
        <v>21</v>
      </c>
      <c r="C616" s="19">
        <f>COUNTIF(C593:C614,"=D")</f>
        <v>1</v>
      </c>
      <c r="D616" s="36"/>
      <c r="E616" s="36"/>
      <c r="F616" s="37"/>
      <c r="G616" s="15"/>
      <c r="H616" s="16"/>
      <c r="I616" s="16"/>
      <c r="J616" s="16"/>
      <c r="K616" s="17"/>
      <c r="L616" s="15"/>
      <c r="M616" s="27" t="s">
        <v>28</v>
      </c>
    </row>
    <row r="617" spans="1:13" x14ac:dyDescent="0.2">
      <c r="A617" s="29"/>
      <c r="B617" s="15"/>
      <c r="C617" s="16"/>
      <c r="D617" s="13"/>
      <c r="E617" s="13"/>
      <c r="F617" s="14"/>
      <c r="G617" s="15"/>
      <c r="H617" s="16"/>
      <c r="I617" s="16"/>
      <c r="J617" s="16"/>
      <c r="K617" s="17"/>
      <c r="L617" s="15"/>
      <c r="M617" s="27" t="s">
        <v>28</v>
      </c>
    </row>
    <row r="618" spans="1:13" x14ac:dyDescent="0.2">
      <c r="A618" s="89" t="s">
        <v>519</v>
      </c>
      <c r="B618" s="66"/>
      <c r="C618" s="63"/>
      <c r="D618" s="64"/>
      <c r="E618" s="64"/>
      <c r="F618" s="53"/>
      <c r="G618" s="66"/>
      <c r="H618" s="63"/>
      <c r="I618" s="63"/>
      <c r="J618" s="63"/>
      <c r="K618" s="65"/>
      <c r="L618" s="66"/>
      <c r="M618" s="61" t="s">
        <v>28</v>
      </c>
    </row>
    <row r="619" spans="1:13" x14ac:dyDescent="0.2">
      <c r="A619" s="62"/>
      <c r="B619" s="66"/>
      <c r="C619" s="63"/>
      <c r="D619" s="64"/>
      <c r="E619" s="64"/>
      <c r="F619" s="53"/>
      <c r="G619" s="66"/>
      <c r="H619" s="63"/>
      <c r="I619" s="63"/>
      <c r="J619" s="63"/>
      <c r="K619" s="65"/>
      <c r="L619" s="66"/>
      <c r="M619" s="61" t="s">
        <v>28</v>
      </c>
    </row>
    <row r="620" spans="1:13" x14ac:dyDescent="0.2">
      <c r="A620" s="62" t="s">
        <v>520</v>
      </c>
      <c r="B620" s="59" t="s">
        <v>2</v>
      </c>
      <c r="C620" s="63"/>
      <c r="D620" s="64">
        <v>7337</v>
      </c>
      <c r="E620" s="64">
        <v>2942</v>
      </c>
      <c r="F620" s="53">
        <f t="shared" ref="F620:F627" si="57">SUM(D620:E620)</f>
        <v>10279</v>
      </c>
      <c r="G620" s="59" t="s">
        <v>2</v>
      </c>
      <c r="H620" s="63"/>
      <c r="I620" s="63">
        <v>7583</v>
      </c>
      <c r="J620" s="63">
        <v>2623</v>
      </c>
      <c r="K620" s="65">
        <f>+J620+I620</f>
        <v>10206</v>
      </c>
      <c r="L620" s="59" t="s">
        <v>13</v>
      </c>
      <c r="M620" s="61">
        <f t="shared" ref="M620:M627" si="58">D620/F620</f>
        <v>0.71378538768362676</v>
      </c>
    </row>
    <row r="621" spans="1:13" x14ac:dyDescent="0.2">
      <c r="A621" s="76" t="s">
        <v>521</v>
      </c>
      <c r="B621" s="77"/>
      <c r="C621" s="78" t="s">
        <v>3</v>
      </c>
      <c r="D621" s="79">
        <v>3850</v>
      </c>
      <c r="E621" s="79">
        <v>6917</v>
      </c>
      <c r="F621" s="80">
        <f t="shared" si="57"/>
        <v>10767</v>
      </c>
      <c r="G621" s="77"/>
      <c r="H621" s="78"/>
      <c r="I621" s="78"/>
      <c r="J621" s="78"/>
      <c r="K621" s="81"/>
      <c r="L621" s="77" t="s">
        <v>13</v>
      </c>
      <c r="M621" s="82">
        <f t="shared" si="58"/>
        <v>0.35757406891427512</v>
      </c>
    </row>
    <row r="622" spans="1:13" x14ac:dyDescent="0.2">
      <c r="A622" s="62" t="s">
        <v>522</v>
      </c>
      <c r="B622" s="59" t="s">
        <v>2</v>
      </c>
      <c r="C622" s="63"/>
      <c r="D622" s="64">
        <v>3841</v>
      </c>
      <c r="E622" s="64">
        <v>1432</v>
      </c>
      <c r="F622" s="53">
        <f t="shared" si="57"/>
        <v>5273</v>
      </c>
      <c r="G622" s="66"/>
      <c r="H622" s="63"/>
      <c r="I622" s="63"/>
      <c r="J622" s="63"/>
      <c r="K622" s="65"/>
      <c r="L622" s="59" t="s">
        <v>13</v>
      </c>
      <c r="M622" s="61">
        <f t="shared" si="58"/>
        <v>0.72842783993931348</v>
      </c>
    </row>
    <row r="623" spans="1:13" x14ac:dyDescent="0.2">
      <c r="A623" s="62" t="s">
        <v>523</v>
      </c>
      <c r="B623" s="59" t="s">
        <v>2</v>
      </c>
      <c r="C623" s="63"/>
      <c r="D623" s="64">
        <v>1982</v>
      </c>
      <c r="E623" s="64">
        <v>659</v>
      </c>
      <c r="F623" s="53">
        <f t="shared" si="57"/>
        <v>2641</v>
      </c>
      <c r="G623" s="66"/>
      <c r="H623" s="63"/>
      <c r="I623" s="95"/>
      <c r="J623" s="63"/>
      <c r="K623" s="65"/>
      <c r="L623" s="59" t="s">
        <v>13</v>
      </c>
      <c r="M623" s="61">
        <f t="shared" si="58"/>
        <v>0.7504733055660735</v>
      </c>
    </row>
    <row r="624" spans="1:13" x14ac:dyDescent="0.2">
      <c r="A624" s="62" t="s">
        <v>524</v>
      </c>
      <c r="B624" s="59" t="s">
        <v>2</v>
      </c>
      <c r="C624" s="63"/>
      <c r="D624" s="64">
        <v>3020</v>
      </c>
      <c r="E624" s="64">
        <v>951</v>
      </c>
      <c r="F624" s="53">
        <f t="shared" si="57"/>
        <v>3971</v>
      </c>
      <c r="G624" s="59"/>
      <c r="H624" s="63"/>
      <c r="I624" s="63"/>
      <c r="J624" s="63"/>
      <c r="K624" s="65"/>
      <c r="L624" s="59" t="s">
        <v>13</v>
      </c>
      <c r="M624" s="61">
        <f t="shared" si="58"/>
        <v>0.76051372450264421</v>
      </c>
    </row>
    <row r="625" spans="1:13" x14ac:dyDescent="0.2">
      <c r="A625" s="62" t="s">
        <v>525</v>
      </c>
      <c r="B625" s="59" t="s">
        <v>2</v>
      </c>
      <c r="C625" s="63"/>
      <c r="D625" s="64">
        <v>2472</v>
      </c>
      <c r="E625" s="64">
        <v>857</v>
      </c>
      <c r="F625" s="53">
        <f t="shared" si="57"/>
        <v>3329</v>
      </c>
      <c r="G625" s="66" t="s">
        <v>2</v>
      </c>
      <c r="H625" s="63"/>
      <c r="I625" s="63">
        <v>2291</v>
      </c>
      <c r="J625" s="63">
        <v>1027</v>
      </c>
      <c r="K625" s="65">
        <f>+J625+I625</f>
        <v>3318</v>
      </c>
      <c r="L625" s="59" t="s">
        <v>13</v>
      </c>
      <c r="M625" s="61">
        <f t="shared" si="58"/>
        <v>0.74256533493541599</v>
      </c>
    </row>
    <row r="626" spans="1:13" x14ac:dyDescent="0.2">
      <c r="A626" s="62" t="s">
        <v>526</v>
      </c>
      <c r="B626" s="59" t="s">
        <v>2</v>
      </c>
      <c r="C626" s="63"/>
      <c r="D626" s="64">
        <v>4193</v>
      </c>
      <c r="E626" s="64">
        <v>1617</v>
      </c>
      <c r="F626" s="53">
        <f t="shared" si="57"/>
        <v>5810</v>
      </c>
      <c r="G626" s="59" t="s">
        <v>2</v>
      </c>
      <c r="H626" s="63"/>
      <c r="I626" s="85">
        <v>4867</v>
      </c>
      <c r="J626" s="85">
        <v>975</v>
      </c>
      <c r="K626" s="65">
        <f>+J626+I626</f>
        <v>5842</v>
      </c>
      <c r="L626" s="59" t="s">
        <v>13</v>
      </c>
      <c r="M626" s="61">
        <f t="shared" si="58"/>
        <v>0.72168674698795177</v>
      </c>
    </row>
    <row r="627" spans="1:13" x14ac:dyDescent="0.2">
      <c r="A627" s="62" t="s">
        <v>527</v>
      </c>
      <c r="B627" s="59" t="s">
        <v>2</v>
      </c>
      <c r="C627" s="63"/>
      <c r="D627" s="64">
        <v>2722</v>
      </c>
      <c r="E627" s="64">
        <v>1089</v>
      </c>
      <c r="F627" s="53">
        <f t="shared" si="57"/>
        <v>3811</v>
      </c>
      <c r="G627" s="59"/>
      <c r="H627" s="63"/>
      <c r="I627" s="85"/>
      <c r="J627" s="85"/>
      <c r="K627" s="65"/>
      <c r="L627" s="59" t="s">
        <v>13</v>
      </c>
      <c r="M627" s="61">
        <f t="shared" si="58"/>
        <v>0.71424822881133565</v>
      </c>
    </row>
    <row r="628" spans="1:13" x14ac:dyDescent="0.2">
      <c r="A628" s="90"/>
      <c r="B628" s="91"/>
      <c r="C628" s="90"/>
      <c r="D628" s="92"/>
      <c r="E628" s="92"/>
      <c r="F628" s="93"/>
      <c r="G628" s="66"/>
      <c r="H628" s="63"/>
      <c r="I628" s="63"/>
      <c r="J628" s="63"/>
      <c r="K628" s="65"/>
      <c r="L628" s="66"/>
      <c r="M628" s="61" t="s">
        <v>28</v>
      </c>
    </row>
    <row r="629" spans="1:13" x14ac:dyDescent="0.2">
      <c r="A629" s="90" t="s">
        <v>6</v>
      </c>
      <c r="B629" s="91">
        <f>COUNTIF(B620:B627,"=P")</f>
        <v>7</v>
      </c>
      <c r="C629" s="90">
        <f>COUNTIF(C620:C627,"=D")</f>
        <v>1</v>
      </c>
      <c r="D629" s="92"/>
      <c r="E629" s="92"/>
      <c r="F629" s="93"/>
      <c r="G629" s="91"/>
      <c r="H629" s="63"/>
      <c r="I629" s="63"/>
      <c r="J629" s="63"/>
      <c r="K629" s="65"/>
      <c r="L629" s="66"/>
      <c r="M629" s="61" t="s">
        <v>28</v>
      </c>
    </row>
    <row r="630" spans="1:13" x14ac:dyDescent="0.2">
      <c r="A630" s="29"/>
      <c r="B630" s="15"/>
      <c r="C630" s="16"/>
      <c r="D630" s="13"/>
      <c r="E630" s="13"/>
      <c r="F630" s="14"/>
      <c r="G630" s="15"/>
      <c r="H630" s="16"/>
      <c r="I630" s="16"/>
      <c r="J630" s="16"/>
      <c r="K630" s="17"/>
      <c r="L630" s="15"/>
      <c r="M630" s="27" t="s">
        <v>28</v>
      </c>
    </row>
    <row r="631" spans="1:13" x14ac:dyDescent="0.2">
      <c r="A631" s="89" t="s">
        <v>528</v>
      </c>
      <c r="B631" s="66"/>
      <c r="C631" s="63"/>
      <c r="D631" s="64"/>
      <c r="E631" s="64"/>
      <c r="F631" s="53"/>
      <c r="G631" s="66"/>
      <c r="H631" s="63"/>
      <c r="I631" s="63"/>
      <c r="J631" s="63"/>
      <c r="K631" s="65"/>
      <c r="L631" s="66"/>
      <c r="M631" s="61" t="s">
        <v>28</v>
      </c>
    </row>
    <row r="632" spans="1:13" x14ac:dyDescent="0.2">
      <c r="A632" s="62"/>
      <c r="B632" s="66"/>
      <c r="C632" s="63"/>
      <c r="D632" s="64"/>
      <c r="E632" s="64"/>
      <c r="F632" s="53"/>
      <c r="G632" s="66"/>
      <c r="H632" s="63"/>
      <c r="I632" s="63"/>
      <c r="J632" s="63"/>
      <c r="K632" s="65"/>
      <c r="L632" s="66"/>
      <c r="M632" s="61" t="s">
        <v>28</v>
      </c>
    </row>
    <row r="633" spans="1:13" x14ac:dyDescent="0.2">
      <c r="A633" s="62" t="s">
        <v>529</v>
      </c>
      <c r="B633" s="59" t="s">
        <v>2</v>
      </c>
      <c r="C633" s="63"/>
      <c r="D633" s="64">
        <v>715</v>
      </c>
      <c r="E633" s="64">
        <v>188</v>
      </c>
      <c r="F633" s="53">
        <f t="shared" ref="F633:F650" si="59">SUM(D633:E633)</f>
        <v>903</v>
      </c>
      <c r="G633" s="66" t="s">
        <v>2</v>
      </c>
      <c r="H633" s="63"/>
      <c r="I633" s="63">
        <v>700</v>
      </c>
      <c r="J633" s="63">
        <v>214</v>
      </c>
      <c r="K633" s="65">
        <f>SUM(I633:J633)</f>
        <v>914</v>
      </c>
      <c r="L633" s="59" t="s">
        <v>13</v>
      </c>
      <c r="M633" s="61">
        <f t="shared" ref="M633:M650" si="60">D633/F633</f>
        <v>0.79180509413067557</v>
      </c>
    </row>
    <row r="634" spans="1:13" x14ac:dyDescent="0.2">
      <c r="A634" s="62" t="s">
        <v>530</v>
      </c>
      <c r="B634" s="59" t="s">
        <v>2</v>
      </c>
      <c r="C634" s="63"/>
      <c r="D634" s="64">
        <v>1369</v>
      </c>
      <c r="E634" s="64">
        <v>360</v>
      </c>
      <c r="F634" s="53">
        <f t="shared" si="59"/>
        <v>1729</v>
      </c>
      <c r="G634" s="66" t="s">
        <v>2</v>
      </c>
      <c r="H634" s="63"/>
      <c r="I634" s="63">
        <v>1325</v>
      </c>
      <c r="J634" s="63">
        <v>398</v>
      </c>
      <c r="K634" s="65">
        <f>SUM(I634:J634)</f>
        <v>1723</v>
      </c>
      <c r="L634" s="59" t="s">
        <v>13</v>
      </c>
      <c r="M634" s="61">
        <f t="shared" si="60"/>
        <v>0.79178716020821283</v>
      </c>
    </row>
    <row r="635" spans="1:13" x14ac:dyDescent="0.2">
      <c r="A635" s="62" t="s">
        <v>531</v>
      </c>
      <c r="B635" s="59" t="s">
        <v>2</v>
      </c>
      <c r="C635" s="63"/>
      <c r="D635" s="64">
        <v>311</v>
      </c>
      <c r="E635" s="64">
        <v>199</v>
      </c>
      <c r="F635" s="53">
        <f t="shared" si="59"/>
        <v>510</v>
      </c>
      <c r="G635" s="66"/>
      <c r="H635" s="63"/>
      <c r="I635" s="63"/>
      <c r="J635" s="63"/>
      <c r="K635" s="65"/>
      <c r="L635" s="59" t="s">
        <v>13</v>
      </c>
      <c r="M635" s="61">
        <f t="shared" si="60"/>
        <v>0.6098039215686275</v>
      </c>
    </row>
    <row r="636" spans="1:13" x14ac:dyDescent="0.2">
      <c r="A636" s="62" t="s">
        <v>532</v>
      </c>
      <c r="B636" s="59" t="s">
        <v>2</v>
      </c>
      <c r="C636" s="63"/>
      <c r="D636" s="64">
        <v>445</v>
      </c>
      <c r="E636" s="64">
        <v>136</v>
      </c>
      <c r="F636" s="53">
        <f t="shared" si="59"/>
        <v>581</v>
      </c>
      <c r="G636" s="66"/>
      <c r="H636" s="63"/>
      <c r="I636" s="63"/>
      <c r="J636" s="63"/>
      <c r="K636" s="65"/>
      <c r="L636" s="59" t="s">
        <v>13</v>
      </c>
      <c r="M636" s="61">
        <f t="shared" si="60"/>
        <v>0.76592082616179002</v>
      </c>
    </row>
    <row r="637" spans="1:13" x14ac:dyDescent="0.2">
      <c r="A637" s="62" t="s">
        <v>533</v>
      </c>
      <c r="B637" s="59" t="s">
        <v>2</v>
      </c>
      <c r="C637" s="63"/>
      <c r="D637" s="64">
        <v>487</v>
      </c>
      <c r="E637" s="64">
        <v>102</v>
      </c>
      <c r="F637" s="53">
        <f t="shared" si="59"/>
        <v>589</v>
      </c>
      <c r="G637" s="66" t="s">
        <v>2</v>
      </c>
      <c r="H637" s="63"/>
      <c r="I637" s="63">
        <v>475</v>
      </c>
      <c r="J637" s="63">
        <v>115</v>
      </c>
      <c r="K637" s="65">
        <f>SUM(I637:J637)</f>
        <v>590</v>
      </c>
      <c r="L637" s="59" t="s">
        <v>13</v>
      </c>
      <c r="M637" s="61">
        <f t="shared" si="60"/>
        <v>0.82682512733446523</v>
      </c>
    </row>
    <row r="638" spans="1:13" x14ac:dyDescent="0.2">
      <c r="A638" s="62" t="s">
        <v>534</v>
      </c>
      <c r="B638" s="59" t="s">
        <v>2</v>
      </c>
      <c r="C638" s="63"/>
      <c r="D638" s="64">
        <v>706</v>
      </c>
      <c r="E638" s="64">
        <v>333</v>
      </c>
      <c r="F638" s="53">
        <f t="shared" si="59"/>
        <v>1039</v>
      </c>
      <c r="G638" s="66"/>
      <c r="H638" s="63"/>
      <c r="I638" s="63"/>
      <c r="J638" s="63"/>
      <c r="K638" s="65"/>
      <c r="L638" s="59" t="s">
        <v>13</v>
      </c>
      <c r="M638" s="61">
        <f t="shared" si="60"/>
        <v>0.67949951876804615</v>
      </c>
    </row>
    <row r="639" spans="1:13" x14ac:dyDescent="0.2">
      <c r="A639" s="62" t="s">
        <v>535</v>
      </c>
      <c r="B639" s="59" t="s">
        <v>2</v>
      </c>
      <c r="C639" s="63"/>
      <c r="D639" s="64">
        <v>272</v>
      </c>
      <c r="E639" s="64">
        <v>121</v>
      </c>
      <c r="F639" s="53">
        <f t="shared" si="59"/>
        <v>393</v>
      </c>
      <c r="G639" s="66"/>
      <c r="H639" s="63"/>
      <c r="I639" s="63"/>
      <c r="J639" s="63"/>
      <c r="K639" s="65"/>
      <c r="L639" s="59" t="s">
        <v>13</v>
      </c>
      <c r="M639" s="61">
        <f t="shared" si="60"/>
        <v>0.69211195928753177</v>
      </c>
    </row>
    <row r="640" spans="1:13" x14ac:dyDescent="0.2">
      <c r="A640" s="62" t="s">
        <v>536</v>
      </c>
      <c r="B640" s="59" t="s">
        <v>2</v>
      </c>
      <c r="C640" s="63"/>
      <c r="D640" s="64">
        <v>326</v>
      </c>
      <c r="E640" s="64">
        <v>95</v>
      </c>
      <c r="F640" s="53">
        <f t="shared" si="59"/>
        <v>421</v>
      </c>
      <c r="G640" s="66" t="s">
        <v>2</v>
      </c>
      <c r="H640" s="63"/>
      <c r="I640" s="63">
        <v>302</v>
      </c>
      <c r="J640" s="63">
        <v>119</v>
      </c>
      <c r="K640" s="65">
        <f>SUM(I640:J640)</f>
        <v>421</v>
      </c>
      <c r="L640" s="59" t="s">
        <v>13</v>
      </c>
      <c r="M640" s="61">
        <f t="shared" si="60"/>
        <v>0.77434679334916867</v>
      </c>
    </row>
    <row r="641" spans="1:13" x14ac:dyDescent="0.2">
      <c r="A641" s="62" t="s">
        <v>537</v>
      </c>
      <c r="B641" s="59" t="s">
        <v>2</v>
      </c>
      <c r="C641" s="63"/>
      <c r="D641" s="64">
        <v>293</v>
      </c>
      <c r="E641" s="64">
        <v>60</v>
      </c>
      <c r="F641" s="53">
        <f t="shared" si="59"/>
        <v>353</v>
      </c>
      <c r="G641" s="66" t="s">
        <v>2</v>
      </c>
      <c r="H641" s="63"/>
      <c r="I641" s="63">
        <v>290</v>
      </c>
      <c r="J641" s="63">
        <v>63</v>
      </c>
      <c r="K641" s="65">
        <f>SUM(I641:J641)</f>
        <v>353</v>
      </c>
      <c r="L641" s="59" t="s">
        <v>13</v>
      </c>
      <c r="M641" s="61">
        <f t="shared" si="60"/>
        <v>0.83002832861189801</v>
      </c>
    </row>
    <row r="642" spans="1:13" x14ac:dyDescent="0.2">
      <c r="A642" s="62" t="s">
        <v>538</v>
      </c>
      <c r="B642" s="59" t="s">
        <v>2</v>
      </c>
      <c r="C642" s="63"/>
      <c r="D642" s="64">
        <v>352</v>
      </c>
      <c r="E642" s="64">
        <v>115</v>
      </c>
      <c r="F642" s="53">
        <f t="shared" si="59"/>
        <v>467</v>
      </c>
      <c r="G642" s="66"/>
      <c r="H642" s="63"/>
      <c r="I642" s="63"/>
      <c r="J642" s="63"/>
      <c r="K642" s="65"/>
      <c r="L642" s="59" t="s">
        <v>13</v>
      </c>
      <c r="M642" s="61">
        <f t="shared" si="60"/>
        <v>0.75374732334047112</v>
      </c>
    </row>
    <row r="643" spans="1:13" x14ac:dyDescent="0.2">
      <c r="A643" s="62" t="s">
        <v>539</v>
      </c>
      <c r="B643" s="59" t="s">
        <v>2</v>
      </c>
      <c r="C643" s="63"/>
      <c r="D643" s="64">
        <v>473</v>
      </c>
      <c r="E643" s="64">
        <v>241</v>
      </c>
      <c r="F643" s="53">
        <f t="shared" si="59"/>
        <v>714</v>
      </c>
      <c r="G643" s="59" t="s">
        <v>2</v>
      </c>
      <c r="H643" s="63"/>
      <c r="I643" s="63">
        <v>413</v>
      </c>
      <c r="J643" s="63">
        <v>392</v>
      </c>
      <c r="K643" s="65">
        <f>+J643+I643</f>
        <v>805</v>
      </c>
      <c r="L643" s="59" t="s">
        <v>13</v>
      </c>
      <c r="M643" s="61">
        <f t="shared" si="60"/>
        <v>0.66246498599439774</v>
      </c>
    </row>
    <row r="644" spans="1:13" x14ac:dyDescent="0.2">
      <c r="A644" s="62" t="s">
        <v>540</v>
      </c>
      <c r="B644" s="59" t="s">
        <v>2</v>
      </c>
      <c r="C644" s="63"/>
      <c r="D644" s="64">
        <v>622</v>
      </c>
      <c r="E644" s="64">
        <v>210</v>
      </c>
      <c r="F644" s="53">
        <f t="shared" si="59"/>
        <v>832</v>
      </c>
      <c r="G644" s="66" t="s">
        <v>2</v>
      </c>
      <c r="H644" s="63"/>
      <c r="I644" s="63">
        <v>631</v>
      </c>
      <c r="J644" s="63">
        <v>202</v>
      </c>
      <c r="K644" s="65">
        <f>SUM(I644:J644)</f>
        <v>833</v>
      </c>
      <c r="L644" s="59" t="s">
        <v>13</v>
      </c>
      <c r="M644" s="61">
        <f t="shared" si="60"/>
        <v>0.74759615384615385</v>
      </c>
    </row>
    <row r="645" spans="1:13" x14ac:dyDescent="0.2">
      <c r="A645" s="62" t="s">
        <v>541</v>
      </c>
      <c r="B645" s="59" t="s">
        <v>2</v>
      </c>
      <c r="C645" s="63"/>
      <c r="D645" s="64">
        <v>1573</v>
      </c>
      <c r="E645" s="64">
        <v>917</v>
      </c>
      <c r="F645" s="53">
        <f t="shared" si="59"/>
        <v>2490</v>
      </c>
      <c r="G645" s="66"/>
      <c r="H645" s="63"/>
      <c r="I645" s="63"/>
      <c r="J645" s="63"/>
      <c r="K645" s="65"/>
      <c r="L645" s="59" t="s">
        <v>13</v>
      </c>
      <c r="M645" s="61">
        <f t="shared" si="60"/>
        <v>0.63172690763052208</v>
      </c>
    </row>
    <row r="646" spans="1:13" x14ac:dyDescent="0.2">
      <c r="A646" s="62" t="s">
        <v>542</v>
      </c>
      <c r="B646" s="59" t="s">
        <v>2</v>
      </c>
      <c r="C646" s="63"/>
      <c r="D646" s="64">
        <v>397</v>
      </c>
      <c r="E646" s="64">
        <v>179</v>
      </c>
      <c r="F646" s="53">
        <f t="shared" si="59"/>
        <v>576</v>
      </c>
      <c r="G646" s="66"/>
      <c r="H646" s="63"/>
      <c r="I646" s="63"/>
      <c r="J646" s="63"/>
      <c r="K646" s="65"/>
      <c r="L646" s="59" t="s">
        <v>13</v>
      </c>
      <c r="M646" s="61">
        <f t="shared" si="60"/>
        <v>0.68923611111111116</v>
      </c>
    </row>
    <row r="647" spans="1:13" x14ac:dyDescent="0.2">
      <c r="A647" s="62" t="s">
        <v>543</v>
      </c>
      <c r="B647" s="59" t="s">
        <v>2</v>
      </c>
      <c r="C647" s="63"/>
      <c r="D647" s="64">
        <v>673</v>
      </c>
      <c r="E647" s="64">
        <v>212</v>
      </c>
      <c r="F647" s="53">
        <f t="shared" si="59"/>
        <v>885</v>
      </c>
      <c r="G647" s="66" t="s">
        <v>2</v>
      </c>
      <c r="H647" s="63"/>
      <c r="I647" s="63">
        <v>659</v>
      </c>
      <c r="J647" s="63">
        <v>239</v>
      </c>
      <c r="K647" s="65">
        <f>SUM(I647:J647)</f>
        <v>898</v>
      </c>
      <c r="L647" s="59" t="s">
        <v>13</v>
      </c>
      <c r="M647" s="61">
        <f t="shared" si="60"/>
        <v>0.76045197740112991</v>
      </c>
    </row>
    <row r="648" spans="1:13" x14ac:dyDescent="0.2">
      <c r="A648" s="62" t="s">
        <v>544</v>
      </c>
      <c r="B648" s="59" t="s">
        <v>2</v>
      </c>
      <c r="C648" s="63"/>
      <c r="D648" s="64">
        <v>1194</v>
      </c>
      <c r="E648" s="64">
        <v>706</v>
      </c>
      <c r="F648" s="53">
        <f t="shared" si="59"/>
        <v>1900</v>
      </c>
      <c r="G648" s="66"/>
      <c r="H648" s="63"/>
      <c r="I648" s="63"/>
      <c r="J648" s="63"/>
      <c r="K648" s="65"/>
      <c r="L648" s="59" t="s">
        <v>13</v>
      </c>
      <c r="M648" s="61">
        <f t="shared" si="60"/>
        <v>0.62842105263157899</v>
      </c>
    </row>
    <row r="649" spans="1:13" x14ac:dyDescent="0.2">
      <c r="A649" s="62" t="s">
        <v>545</v>
      </c>
      <c r="B649" s="59" t="s">
        <v>2</v>
      </c>
      <c r="C649" s="63"/>
      <c r="D649" s="64">
        <v>495</v>
      </c>
      <c r="E649" s="64">
        <v>205</v>
      </c>
      <c r="F649" s="53">
        <f t="shared" si="59"/>
        <v>700</v>
      </c>
      <c r="G649" s="66" t="s">
        <v>2</v>
      </c>
      <c r="H649" s="63"/>
      <c r="I649" s="63">
        <v>516</v>
      </c>
      <c r="J649" s="63">
        <v>185</v>
      </c>
      <c r="K649" s="65">
        <f>SUM(I649:J649)</f>
        <v>701</v>
      </c>
      <c r="L649" s="59" t="s">
        <v>13</v>
      </c>
      <c r="M649" s="61">
        <f t="shared" si="60"/>
        <v>0.70714285714285718</v>
      </c>
    </row>
    <row r="650" spans="1:13" x14ac:dyDescent="0.2">
      <c r="A650" s="62" t="s">
        <v>546</v>
      </c>
      <c r="B650" s="59" t="s">
        <v>2</v>
      </c>
      <c r="C650" s="63"/>
      <c r="D650" s="64">
        <v>1252</v>
      </c>
      <c r="E650" s="64">
        <v>465</v>
      </c>
      <c r="F650" s="53">
        <f t="shared" si="59"/>
        <v>1717</v>
      </c>
      <c r="G650" s="66" t="s">
        <v>2</v>
      </c>
      <c r="H650" s="63"/>
      <c r="I650" s="63">
        <v>1283</v>
      </c>
      <c r="J650" s="63">
        <v>430</v>
      </c>
      <c r="K650" s="65">
        <f>SUM(I650:J650)</f>
        <v>1713</v>
      </c>
      <c r="L650" s="59" t="s">
        <v>13</v>
      </c>
      <c r="M650" s="61">
        <f t="shared" si="60"/>
        <v>0.72917880023296444</v>
      </c>
    </row>
    <row r="651" spans="1:13" x14ac:dyDescent="0.2">
      <c r="A651" s="62"/>
      <c r="B651" s="66"/>
      <c r="C651" s="63"/>
      <c r="D651" s="64"/>
      <c r="E651" s="64"/>
      <c r="F651" s="53"/>
      <c r="G651" s="66"/>
      <c r="H651" s="63"/>
      <c r="I651" s="63"/>
      <c r="J651" s="63"/>
      <c r="K651" s="65"/>
      <c r="L651" s="66"/>
      <c r="M651" s="61" t="s">
        <v>28</v>
      </c>
    </row>
    <row r="652" spans="1:13" x14ac:dyDescent="0.2">
      <c r="A652" s="90" t="s">
        <v>6</v>
      </c>
      <c r="B652" s="91">
        <f>COUNTIF(B633:B650,"=P")</f>
        <v>18</v>
      </c>
      <c r="C652" s="90">
        <f>COUNTIF(C633:C650,"=D")</f>
        <v>0</v>
      </c>
      <c r="D652" s="92"/>
      <c r="E652" s="92"/>
      <c r="F652" s="93"/>
      <c r="G652" s="66"/>
      <c r="H652" s="63"/>
      <c r="I652" s="63"/>
      <c r="J652" s="63"/>
      <c r="K652" s="65"/>
      <c r="L652" s="66"/>
      <c r="M652" s="61" t="s">
        <v>28</v>
      </c>
    </row>
    <row r="653" spans="1:13" x14ac:dyDescent="0.2">
      <c r="A653" s="29"/>
      <c r="B653" s="15"/>
      <c r="C653" s="16"/>
      <c r="D653" s="13"/>
      <c r="E653" s="13"/>
      <c r="F653" s="14"/>
      <c r="G653" s="15"/>
      <c r="H653" s="16"/>
      <c r="I653" s="16"/>
      <c r="J653" s="16"/>
      <c r="K653" s="17"/>
      <c r="L653" s="15"/>
      <c r="M653" s="27" t="s">
        <v>28</v>
      </c>
    </row>
    <row r="654" spans="1:13" x14ac:dyDescent="0.2">
      <c r="A654" s="28" t="s">
        <v>547</v>
      </c>
      <c r="B654" s="15"/>
      <c r="C654" s="16"/>
      <c r="D654" s="13"/>
      <c r="E654" s="13"/>
      <c r="F654" s="14"/>
      <c r="G654" s="15"/>
      <c r="H654" s="16"/>
      <c r="I654" s="16"/>
      <c r="J654" s="16"/>
      <c r="K654" s="17"/>
      <c r="L654" s="15"/>
      <c r="M654" s="27" t="s">
        <v>28</v>
      </c>
    </row>
    <row r="655" spans="1:13" x14ac:dyDescent="0.2">
      <c r="A655" s="29"/>
      <c r="B655" s="15"/>
      <c r="C655" s="16"/>
      <c r="D655" s="13"/>
      <c r="E655" s="13"/>
      <c r="F655" s="14"/>
      <c r="G655" s="15"/>
      <c r="H655" s="16"/>
      <c r="I655" s="16"/>
      <c r="J655" s="16"/>
      <c r="K655" s="17"/>
      <c r="L655" s="15"/>
      <c r="M655" s="27" t="s">
        <v>28</v>
      </c>
    </row>
    <row r="656" spans="1:13" x14ac:dyDescent="0.2">
      <c r="A656" s="29" t="s">
        <v>548</v>
      </c>
      <c r="B656" s="15" t="s">
        <v>2</v>
      </c>
      <c r="C656" s="16"/>
      <c r="D656" s="13">
        <v>268</v>
      </c>
      <c r="E656" s="13">
        <v>53</v>
      </c>
      <c r="F656" s="14">
        <f t="shared" ref="F656:F705" si="61">SUM(D656:E656)</f>
        <v>321</v>
      </c>
      <c r="G656" s="15" t="s">
        <v>2</v>
      </c>
      <c r="H656" s="16"/>
      <c r="I656" s="16">
        <v>299</v>
      </c>
      <c r="J656" s="16">
        <v>18</v>
      </c>
      <c r="K656" s="17">
        <f>+J656+I656</f>
        <v>317</v>
      </c>
      <c r="L656" s="30" t="s">
        <v>13</v>
      </c>
      <c r="M656" s="27">
        <f t="shared" ref="M656:M705" si="62">D656/F656</f>
        <v>0.83489096573208721</v>
      </c>
    </row>
    <row r="657" spans="1:13" x14ac:dyDescent="0.2">
      <c r="A657" s="43" t="s">
        <v>549</v>
      </c>
      <c r="B657" s="30" t="s">
        <v>2</v>
      </c>
      <c r="C657" s="40"/>
      <c r="D657" s="44">
        <v>2782</v>
      </c>
      <c r="E657" s="44">
        <v>1411</v>
      </c>
      <c r="F657" s="14">
        <f t="shared" si="61"/>
        <v>4193</v>
      </c>
      <c r="G657" s="30"/>
      <c r="H657" s="40"/>
      <c r="I657" s="40"/>
      <c r="J657" s="40"/>
      <c r="K657" s="41"/>
      <c r="L657" s="30" t="s">
        <v>13</v>
      </c>
      <c r="M657" s="27">
        <f t="shared" si="62"/>
        <v>0.66348676365370851</v>
      </c>
    </row>
    <row r="658" spans="1:13" x14ac:dyDescent="0.2">
      <c r="A658" s="29" t="s">
        <v>550</v>
      </c>
      <c r="B658" s="15" t="s">
        <v>2</v>
      </c>
      <c r="C658" s="16"/>
      <c r="D658" s="13">
        <v>1993</v>
      </c>
      <c r="E658" s="13">
        <v>839</v>
      </c>
      <c r="F658" s="14">
        <f t="shared" si="61"/>
        <v>2832</v>
      </c>
      <c r="G658" s="15"/>
      <c r="H658" s="16"/>
      <c r="I658" s="16"/>
      <c r="J658" s="16"/>
      <c r="K658" s="17"/>
      <c r="L658" s="30" t="s">
        <v>13</v>
      </c>
      <c r="M658" s="27">
        <f t="shared" si="62"/>
        <v>0.70374293785310738</v>
      </c>
    </row>
    <row r="659" spans="1:13" x14ac:dyDescent="0.2">
      <c r="A659" s="29" t="s">
        <v>551</v>
      </c>
      <c r="B659" s="15" t="s">
        <v>2</v>
      </c>
      <c r="C659" s="16"/>
      <c r="D659" s="13">
        <v>2541</v>
      </c>
      <c r="E659" s="13">
        <v>1046</v>
      </c>
      <c r="F659" s="14">
        <f t="shared" si="61"/>
        <v>3587</v>
      </c>
      <c r="G659" s="15"/>
      <c r="H659" s="16"/>
      <c r="I659" s="16"/>
      <c r="J659" s="16"/>
      <c r="K659" s="17"/>
      <c r="L659" s="30" t="s">
        <v>13</v>
      </c>
      <c r="M659" s="27">
        <f t="shared" si="62"/>
        <v>0.70839141343741285</v>
      </c>
    </row>
    <row r="660" spans="1:13" x14ac:dyDescent="0.2">
      <c r="A660" s="29" t="s">
        <v>552</v>
      </c>
      <c r="B660" s="15" t="s">
        <v>2</v>
      </c>
      <c r="C660" s="16"/>
      <c r="D660" s="13">
        <v>262</v>
      </c>
      <c r="E660" s="13">
        <v>102</v>
      </c>
      <c r="F660" s="14">
        <f t="shared" si="61"/>
        <v>364</v>
      </c>
      <c r="G660" s="15"/>
      <c r="H660" s="16"/>
      <c r="I660" s="16"/>
      <c r="J660" s="16"/>
      <c r="K660" s="17"/>
      <c r="L660" s="30" t="s">
        <v>13</v>
      </c>
      <c r="M660" s="27">
        <f t="shared" si="62"/>
        <v>0.71978021978021978</v>
      </c>
    </row>
    <row r="661" spans="1:13" x14ac:dyDescent="0.2">
      <c r="A661" s="29" t="s">
        <v>553</v>
      </c>
      <c r="B661" s="15" t="s">
        <v>2</v>
      </c>
      <c r="C661" s="16"/>
      <c r="D661" s="13">
        <v>1371</v>
      </c>
      <c r="E661" s="13">
        <v>612</v>
      </c>
      <c r="F661" s="14">
        <f t="shared" si="61"/>
        <v>1983</v>
      </c>
      <c r="G661" s="15"/>
      <c r="H661" s="16"/>
      <c r="I661" s="16"/>
      <c r="J661" s="16"/>
      <c r="K661" s="17"/>
      <c r="L661" s="30" t="s">
        <v>13</v>
      </c>
      <c r="M661" s="27">
        <f t="shared" si="62"/>
        <v>0.69137670196671708</v>
      </c>
    </row>
    <row r="662" spans="1:13" x14ac:dyDescent="0.2">
      <c r="A662" s="29" t="s">
        <v>554</v>
      </c>
      <c r="B662" s="15" t="s">
        <v>2</v>
      </c>
      <c r="C662" s="16"/>
      <c r="D662" s="13">
        <v>1614</v>
      </c>
      <c r="E662" s="13">
        <v>597</v>
      </c>
      <c r="F662" s="14">
        <f t="shared" si="61"/>
        <v>2211</v>
      </c>
      <c r="G662" s="15"/>
      <c r="H662" s="16"/>
      <c r="I662" s="16"/>
      <c r="J662" s="16"/>
      <c r="K662" s="17"/>
      <c r="L662" s="30" t="s">
        <v>13</v>
      </c>
      <c r="M662" s="27">
        <f t="shared" si="62"/>
        <v>0.7299864314789688</v>
      </c>
    </row>
    <row r="663" spans="1:13" x14ac:dyDescent="0.2">
      <c r="A663" s="29" t="s">
        <v>555</v>
      </c>
      <c r="B663" s="15" t="s">
        <v>2</v>
      </c>
      <c r="C663" s="16"/>
      <c r="D663" s="13">
        <v>2486</v>
      </c>
      <c r="E663" s="13">
        <v>863</v>
      </c>
      <c r="F663" s="14">
        <f t="shared" si="61"/>
        <v>3349</v>
      </c>
      <c r="G663" s="15"/>
      <c r="H663" s="16"/>
      <c r="I663" s="16"/>
      <c r="J663" s="16"/>
      <c r="K663" s="17"/>
      <c r="L663" s="30" t="s">
        <v>13</v>
      </c>
      <c r="M663" s="27">
        <f t="shared" si="62"/>
        <v>0.74231113765303081</v>
      </c>
    </row>
    <row r="664" spans="1:13" x14ac:dyDescent="0.2">
      <c r="A664" s="43" t="s">
        <v>556</v>
      </c>
      <c r="B664" s="15" t="s">
        <v>2</v>
      </c>
      <c r="C664" s="16"/>
      <c r="D664" s="13">
        <v>3999</v>
      </c>
      <c r="E664" s="13">
        <v>2269</v>
      </c>
      <c r="F664" s="14">
        <f t="shared" si="61"/>
        <v>6268</v>
      </c>
      <c r="G664" s="15"/>
      <c r="H664" s="16"/>
      <c r="I664" s="16"/>
      <c r="J664" s="16"/>
      <c r="K664" s="17"/>
      <c r="L664" s="30" t="s">
        <v>13</v>
      </c>
      <c r="M664" s="27">
        <f t="shared" si="62"/>
        <v>0.63800255264837269</v>
      </c>
    </row>
    <row r="665" spans="1:13" x14ac:dyDescent="0.2">
      <c r="A665" s="29" t="s">
        <v>557</v>
      </c>
      <c r="B665" s="30" t="s">
        <v>2</v>
      </c>
      <c r="C665" s="16"/>
      <c r="D665" s="13">
        <v>962</v>
      </c>
      <c r="E665" s="13">
        <v>240</v>
      </c>
      <c r="F665" s="14">
        <f t="shared" si="61"/>
        <v>1202</v>
      </c>
      <c r="G665" s="30" t="s">
        <v>2</v>
      </c>
      <c r="H665" s="16"/>
      <c r="I665" s="16">
        <v>882</v>
      </c>
      <c r="J665" s="16">
        <v>280</v>
      </c>
      <c r="K665" s="17">
        <f>+J665+I665</f>
        <v>1162</v>
      </c>
      <c r="L665" s="30" t="s">
        <v>13</v>
      </c>
      <c r="M665" s="27">
        <f t="shared" si="62"/>
        <v>0.80033277870216302</v>
      </c>
    </row>
    <row r="666" spans="1:13" x14ac:dyDescent="0.2">
      <c r="A666" s="43" t="s">
        <v>558</v>
      </c>
      <c r="B666" s="30" t="s">
        <v>2</v>
      </c>
      <c r="C666" s="16"/>
      <c r="D666" s="13">
        <v>4050</v>
      </c>
      <c r="E666" s="13">
        <v>1834</v>
      </c>
      <c r="F666" s="14">
        <f t="shared" si="61"/>
        <v>5884</v>
      </c>
      <c r="G666" s="15"/>
      <c r="H666" s="16"/>
      <c r="I666" s="16"/>
      <c r="J666" s="16"/>
      <c r="K666" s="17"/>
      <c r="L666" s="30" t="s">
        <v>13</v>
      </c>
      <c r="M666" s="27">
        <f t="shared" si="62"/>
        <v>0.68830727396329028</v>
      </c>
    </row>
    <row r="667" spans="1:13" x14ac:dyDescent="0.2">
      <c r="A667" s="29" t="s">
        <v>559</v>
      </c>
      <c r="B667" s="30" t="s">
        <v>2</v>
      </c>
      <c r="C667" s="16"/>
      <c r="D667" s="13">
        <v>937</v>
      </c>
      <c r="E667" s="13">
        <v>443</v>
      </c>
      <c r="F667" s="14">
        <f t="shared" si="61"/>
        <v>1380</v>
      </c>
      <c r="G667" s="15" t="s">
        <v>2</v>
      </c>
      <c r="H667" s="16"/>
      <c r="I667" s="16">
        <v>1200</v>
      </c>
      <c r="J667" s="16">
        <v>181</v>
      </c>
      <c r="K667" s="17">
        <f>+J667+I667</f>
        <v>1381</v>
      </c>
      <c r="L667" s="30" t="s">
        <v>13</v>
      </c>
      <c r="M667" s="27">
        <f t="shared" si="62"/>
        <v>0.67898550724637685</v>
      </c>
    </row>
    <row r="668" spans="1:13" x14ac:dyDescent="0.2">
      <c r="A668" s="43" t="s">
        <v>560</v>
      </c>
      <c r="B668" s="30" t="s">
        <v>2</v>
      </c>
      <c r="C668" s="40"/>
      <c r="D668" s="44">
        <v>1077</v>
      </c>
      <c r="E668" s="44">
        <v>332</v>
      </c>
      <c r="F668" s="14">
        <f t="shared" si="61"/>
        <v>1409</v>
      </c>
      <c r="G668" s="30"/>
      <c r="H668" s="40"/>
      <c r="I668" s="40"/>
      <c r="J668" s="40"/>
      <c r="K668" s="41"/>
      <c r="L668" s="30" t="s">
        <v>13</v>
      </c>
      <c r="M668" s="27">
        <f t="shared" si="62"/>
        <v>0.76437189496096525</v>
      </c>
    </row>
    <row r="669" spans="1:13" s="52" customFormat="1" x14ac:dyDescent="0.2">
      <c r="A669" s="43" t="s">
        <v>729</v>
      </c>
      <c r="B669" s="30" t="s">
        <v>2</v>
      </c>
      <c r="C669" s="40"/>
      <c r="D669" s="44">
        <v>2682</v>
      </c>
      <c r="E669" s="44">
        <v>1417</v>
      </c>
      <c r="F669" s="50">
        <f t="shared" si="61"/>
        <v>4099</v>
      </c>
      <c r="G669" s="30"/>
      <c r="H669" s="40"/>
      <c r="I669" s="40"/>
      <c r="J669" s="40"/>
      <c r="K669" s="41"/>
      <c r="L669" s="30" t="s">
        <v>13</v>
      </c>
      <c r="M669" s="74">
        <f t="shared" si="62"/>
        <v>0.65430592827518907</v>
      </c>
    </row>
    <row r="670" spans="1:13" x14ac:dyDescent="0.2">
      <c r="A670" s="29" t="s">
        <v>561</v>
      </c>
      <c r="B670" s="30" t="s">
        <v>2</v>
      </c>
      <c r="C670" s="16"/>
      <c r="D670" s="13">
        <v>74</v>
      </c>
      <c r="E670" s="13">
        <v>1</v>
      </c>
      <c r="F670" s="14">
        <f t="shared" si="61"/>
        <v>75</v>
      </c>
      <c r="G670" s="15"/>
      <c r="H670" s="16"/>
      <c r="I670" s="16"/>
      <c r="J670" s="16"/>
      <c r="K670" s="17"/>
      <c r="L670" s="30" t="s">
        <v>13</v>
      </c>
      <c r="M670" s="27">
        <f t="shared" si="62"/>
        <v>0.98666666666666669</v>
      </c>
    </row>
    <row r="671" spans="1:13" x14ac:dyDescent="0.2">
      <c r="A671" s="29" t="s">
        <v>562</v>
      </c>
      <c r="B671" s="30" t="s">
        <v>2</v>
      </c>
      <c r="C671" s="16"/>
      <c r="D671" s="13">
        <v>66</v>
      </c>
      <c r="E671" s="13">
        <v>5</v>
      </c>
      <c r="F671" s="14">
        <f t="shared" si="61"/>
        <v>71</v>
      </c>
      <c r="G671" s="15"/>
      <c r="H671" s="16"/>
      <c r="I671" s="16"/>
      <c r="J671" s="16"/>
      <c r="K671" s="17"/>
      <c r="L671" s="30" t="s">
        <v>13</v>
      </c>
      <c r="M671" s="27">
        <f t="shared" si="62"/>
        <v>0.92957746478873238</v>
      </c>
    </row>
    <row r="672" spans="1:13" x14ac:dyDescent="0.2">
      <c r="A672" s="29" t="s">
        <v>563</v>
      </c>
      <c r="B672" s="30" t="s">
        <v>2</v>
      </c>
      <c r="C672" s="16"/>
      <c r="D672" s="13">
        <v>552</v>
      </c>
      <c r="E672" s="13">
        <v>242</v>
      </c>
      <c r="F672" s="14">
        <f t="shared" si="61"/>
        <v>794</v>
      </c>
      <c r="G672" s="15"/>
      <c r="H672" s="16"/>
      <c r="I672" s="16"/>
      <c r="J672" s="16"/>
      <c r="K672" s="17"/>
      <c r="L672" s="30" t="s">
        <v>13</v>
      </c>
      <c r="M672" s="27">
        <f t="shared" si="62"/>
        <v>0.69521410579345089</v>
      </c>
    </row>
    <row r="673" spans="1:13" x14ac:dyDescent="0.2">
      <c r="A673" s="29" t="s">
        <v>564</v>
      </c>
      <c r="B673" s="30" t="s">
        <v>2</v>
      </c>
      <c r="C673" s="16"/>
      <c r="D673" s="13">
        <v>1633</v>
      </c>
      <c r="E673" s="13">
        <v>683</v>
      </c>
      <c r="F673" s="14">
        <f t="shared" si="61"/>
        <v>2316</v>
      </c>
      <c r="G673" s="15"/>
      <c r="H673" s="16"/>
      <c r="I673" s="16"/>
      <c r="J673" s="16"/>
      <c r="K673" s="17"/>
      <c r="L673" s="30" t="s">
        <v>13</v>
      </c>
      <c r="M673" s="27">
        <f t="shared" si="62"/>
        <v>0.70509499136442144</v>
      </c>
    </row>
    <row r="674" spans="1:13" x14ac:dyDescent="0.2">
      <c r="A674" s="29" t="s">
        <v>565</v>
      </c>
      <c r="B674" s="30" t="s">
        <v>2</v>
      </c>
      <c r="C674" s="16"/>
      <c r="D674" s="13">
        <v>3907</v>
      </c>
      <c r="E674" s="13">
        <v>1314</v>
      </c>
      <c r="F674" s="14">
        <f t="shared" si="61"/>
        <v>5221</v>
      </c>
      <c r="G674" s="15"/>
      <c r="H674" s="16"/>
      <c r="I674" s="16"/>
      <c r="J674" s="16"/>
      <c r="K674" s="17"/>
      <c r="L674" s="30" t="s">
        <v>13</v>
      </c>
      <c r="M674" s="27">
        <f t="shared" si="62"/>
        <v>0.74832407584753879</v>
      </c>
    </row>
    <row r="675" spans="1:13" x14ac:dyDescent="0.2">
      <c r="A675" s="29" t="s">
        <v>566</v>
      </c>
      <c r="B675" s="30" t="s">
        <v>2</v>
      </c>
      <c r="C675" s="16"/>
      <c r="D675" s="13">
        <v>2324</v>
      </c>
      <c r="E675" s="13">
        <v>1007</v>
      </c>
      <c r="F675" s="14">
        <f t="shared" si="61"/>
        <v>3331</v>
      </c>
      <c r="G675" s="15"/>
      <c r="H675" s="16"/>
      <c r="I675" s="16"/>
      <c r="J675" s="16"/>
      <c r="K675" s="17"/>
      <c r="L675" s="30" t="s">
        <v>13</v>
      </c>
      <c r="M675" s="27">
        <f t="shared" si="62"/>
        <v>0.69768838186730708</v>
      </c>
    </row>
    <row r="676" spans="1:13" x14ac:dyDescent="0.2">
      <c r="A676" s="29" t="s">
        <v>567</v>
      </c>
      <c r="B676" s="30" t="s">
        <v>2</v>
      </c>
      <c r="C676" s="16"/>
      <c r="D676" s="13">
        <v>4519</v>
      </c>
      <c r="E676" s="13">
        <v>1792</v>
      </c>
      <c r="F676" s="14">
        <f t="shared" si="61"/>
        <v>6311</v>
      </c>
      <c r="G676" s="15"/>
      <c r="H676" s="16"/>
      <c r="I676" s="16"/>
      <c r="J676" s="16"/>
      <c r="K676" s="17"/>
      <c r="L676" s="30" t="s">
        <v>13</v>
      </c>
      <c r="M676" s="27">
        <f t="shared" si="62"/>
        <v>0.71605133893202344</v>
      </c>
    </row>
    <row r="677" spans="1:13" x14ac:dyDescent="0.2">
      <c r="A677" s="29" t="s">
        <v>568</v>
      </c>
      <c r="B677" s="30" t="s">
        <v>2</v>
      </c>
      <c r="C677" s="16"/>
      <c r="D677" s="13">
        <v>1660</v>
      </c>
      <c r="E677" s="13">
        <v>754</v>
      </c>
      <c r="F677" s="14">
        <f t="shared" si="61"/>
        <v>2414</v>
      </c>
      <c r="G677" s="15"/>
      <c r="H677" s="16"/>
      <c r="I677" s="16"/>
      <c r="J677" s="16"/>
      <c r="K677" s="17"/>
      <c r="L677" s="30" t="s">
        <v>13</v>
      </c>
      <c r="M677" s="27">
        <f t="shared" si="62"/>
        <v>0.68765534382767191</v>
      </c>
    </row>
    <row r="678" spans="1:13" x14ac:dyDescent="0.2">
      <c r="A678" s="43" t="s">
        <v>569</v>
      </c>
      <c r="B678" s="30" t="s">
        <v>2</v>
      </c>
      <c r="C678" s="16"/>
      <c r="D678" s="13">
        <v>5152</v>
      </c>
      <c r="E678" s="13">
        <v>2487</v>
      </c>
      <c r="F678" s="14">
        <f t="shared" si="61"/>
        <v>7639</v>
      </c>
      <c r="G678" s="15"/>
      <c r="H678" s="16"/>
      <c r="I678" s="16"/>
      <c r="J678" s="16"/>
      <c r="K678" s="17"/>
      <c r="L678" s="30" t="s">
        <v>13</v>
      </c>
      <c r="M678" s="27">
        <f t="shared" si="62"/>
        <v>0.67443382641707028</v>
      </c>
    </row>
    <row r="679" spans="1:13" x14ac:dyDescent="0.2">
      <c r="A679" s="29" t="s">
        <v>570</v>
      </c>
      <c r="B679" s="30" t="s">
        <v>2</v>
      </c>
      <c r="C679" s="16"/>
      <c r="D679" s="13">
        <v>2156</v>
      </c>
      <c r="E679" s="13">
        <v>860</v>
      </c>
      <c r="F679" s="14">
        <f t="shared" si="61"/>
        <v>3016</v>
      </c>
      <c r="G679" s="30"/>
      <c r="H679" s="16"/>
      <c r="I679" s="16"/>
      <c r="J679" s="16"/>
      <c r="K679" s="17"/>
      <c r="L679" s="30" t="s">
        <v>13</v>
      </c>
      <c r="M679" s="27">
        <f t="shared" si="62"/>
        <v>0.71485411140583555</v>
      </c>
    </row>
    <row r="680" spans="1:13" x14ac:dyDescent="0.2">
      <c r="A680" s="29" t="s">
        <v>571</v>
      </c>
      <c r="B680" s="30" t="s">
        <v>2</v>
      </c>
      <c r="C680" s="16"/>
      <c r="D680" s="13">
        <v>496</v>
      </c>
      <c r="E680" s="13">
        <v>81</v>
      </c>
      <c r="F680" s="14">
        <f t="shared" si="61"/>
        <v>577</v>
      </c>
      <c r="G680" s="15"/>
      <c r="H680" s="16"/>
      <c r="I680" s="16"/>
      <c r="J680" s="16"/>
      <c r="K680" s="17"/>
      <c r="L680" s="30" t="s">
        <v>13</v>
      </c>
      <c r="M680" s="27">
        <f t="shared" si="62"/>
        <v>0.85961871750433272</v>
      </c>
    </row>
    <row r="681" spans="1:13" x14ac:dyDescent="0.2">
      <c r="A681" s="43" t="s">
        <v>572</v>
      </c>
      <c r="B681" s="30" t="s">
        <v>2</v>
      </c>
      <c r="C681" s="16"/>
      <c r="D681" s="13">
        <v>2108</v>
      </c>
      <c r="E681" s="13">
        <v>857</v>
      </c>
      <c r="F681" s="14">
        <f t="shared" si="61"/>
        <v>2965</v>
      </c>
      <c r="G681" s="15"/>
      <c r="H681" s="16"/>
      <c r="I681" s="16"/>
      <c r="J681" s="16"/>
      <c r="K681" s="17"/>
      <c r="L681" s="30" t="s">
        <v>13</v>
      </c>
      <c r="M681" s="27">
        <f t="shared" si="62"/>
        <v>0.71096121416526137</v>
      </c>
    </row>
    <row r="682" spans="1:13" x14ac:dyDescent="0.2">
      <c r="A682" s="29" t="s">
        <v>573</v>
      </c>
      <c r="B682" s="30" t="s">
        <v>2</v>
      </c>
      <c r="C682" s="16"/>
      <c r="D682" s="13">
        <v>103</v>
      </c>
      <c r="E682" s="13">
        <v>5</v>
      </c>
      <c r="F682" s="14">
        <f t="shared" si="61"/>
        <v>108</v>
      </c>
      <c r="G682" s="15"/>
      <c r="H682" s="16"/>
      <c r="I682" s="16"/>
      <c r="J682" s="16"/>
      <c r="K682" s="17"/>
      <c r="L682" s="30" t="s">
        <v>13</v>
      </c>
      <c r="M682" s="27">
        <f t="shared" si="62"/>
        <v>0.95370370370370372</v>
      </c>
    </row>
    <row r="683" spans="1:13" x14ac:dyDescent="0.2">
      <c r="A683" s="43" t="s">
        <v>574</v>
      </c>
      <c r="B683" s="30" t="s">
        <v>2</v>
      </c>
      <c r="C683" s="16"/>
      <c r="D683" s="13">
        <v>413</v>
      </c>
      <c r="E683" s="13">
        <v>75</v>
      </c>
      <c r="F683" s="14">
        <f t="shared" si="61"/>
        <v>488</v>
      </c>
      <c r="G683" s="15"/>
      <c r="H683" s="16"/>
      <c r="I683" s="16"/>
      <c r="J683" s="16"/>
      <c r="K683" s="17"/>
      <c r="L683" s="30" t="s">
        <v>13</v>
      </c>
      <c r="M683" s="27">
        <f t="shared" si="62"/>
        <v>0.84631147540983609</v>
      </c>
    </row>
    <row r="684" spans="1:13" x14ac:dyDescent="0.2">
      <c r="A684" s="29" t="s">
        <v>575</v>
      </c>
      <c r="B684" s="30" t="s">
        <v>2</v>
      </c>
      <c r="C684" s="16"/>
      <c r="D684" s="13">
        <v>4042</v>
      </c>
      <c r="E684" s="13">
        <v>2181</v>
      </c>
      <c r="F684" s="14">
        <f t="shared" si="61"/>
        <v>6223</v>
      </c>
      <c r="G684" s="15"/>
      <c r="H684" s="16"/>
      <c r="I684" s="16"/>
      <c r="J684" s="16"/>
      <c r="K684" s="17"/>
      <c r="L684" s="30" t="s">
        <v>13</v>
      </c>
      <c r="M684" s="27">
        <f t="shared" si="62"/>
        <v>0.64952595211312869</v>
      </c>
    </row>
    <row r="685" spans="1:13" x14ac:dyDescent="0.2">
      <c r="A685" s="29" t="s">
        <v>576</v>
      </c>
      <c r="B685" s="30" t="s">
        <v>2</v>
      </c>
      <c r="C685" s="16"/>
      <c r="D685" s="13">
        <v>1003</v>
      </c>
      <c r="E685" s="13">
        <v>384</v>
      </c>
      <c r="F685" s="14">
        <f t="shared" si="61"/>
        <v>1387</v>
      </c>
      <c r="G685" s="15"/>
      <c r="H685" s="16"/>
      <c r="I685" s="16"/>
      <c r="J685" s="16"/>
      <c r="K685" s="17"/>
      <c r="L685" s="30" t="s">
        <v>13</v>
      </c>
      <c r="M685" s="27">
        <f t="shared" si="62"/>
        <v>0.72314347512617161</v>
      </c>
    </row>
    <row r="686" spans="1:13" x14ac:dyDescent="0.2">
      <c r="A686" s="29" t="s">
        <v>577</v>
      </c>
      <c r="B686" s="30" t="s">
        <v>2</v>
      </c>
      <c r="C686" s="16"/>
      <c r="D686" s="13">
        <v>259</v>
      </c>
      <c r="E686" s="13">
        <v>54</v>
      </c>
      <c r="F686" s="14">
        <f t="shared" si="61"/>
        <v>313</v>
      </c>
      <c r="G686" s="15"/>
      <c r="H686" s="16"/>
      <c r="I686" s="16"/>
      <c r="J686" s="16"/>
      <c r="K686" s="17"/>
      <c r="L686" s="30" t="s">
        <v>13</v>
      </c>
      <c r="M686" s="27">
        <f t="shared" si="62"/>
        <v>0.82747603833865813</v>
      </c>
    </row>
    <row r="687" spans="1:13" x14ac:dyDescent="0.2">
      <c r="A687" s="29" t="s">
        <v>578</v>
      </c>
      <c r="B687" s="30" t="s">
        <v>2</v>
      </c>
      <c r="C687" s="16"/>
      <c r="D687" s="13">
        <v>387</v>
      </c>
      <c r="E687" s="13">
        <v>103</v>
      </c>
      <c r="F687" s="14">
        <f t="shared" si="61"/>
        <v>490</v>
      </c>
      <c r="G687" s="30" t="s">
        <v>2</v>
      </c>
      <c r="H687" s="16"/>
      <c r="I687" s="40">
        <v>455</v>
      </c>
      <c r="J687" s="40">
        <v>34</v>
      </c>
      <c r="K687" s="41">
        <f>+J687+I687</f>
        <v>489</v>
      </c>
      <c r="L687" s="30" t="s">
        <v>13</v>
      </c>
      <c r="M687" s="27">
        <f t="shared" si="62"/>
        <v>0.78979591836734697</v>
      </c>
    </row>
    <row r="688" spans="1:13" x14ac:dyDescent="0.2">
      <c r="A688" s="76" t="s">
        <v>579</v>
      </c>
      <c r="B688" s="77"/>
      <c r="C688" s="78" t="s">
        <v>3</v>
      </c>
      <c r="D688" s="79">
        <v>2847</v>
      </c>
      <c r="E688" s="79">
        <v>3173</v>
      </c>
      <c r="F688" s="80">
        <f t="shared" si="61"/>
        <v>6020</v>
      </c>
      <c r="G688" s="77"/>
      <c r="H688" s="78"/>
      <c r="I688" s="78"/>
      <c r="J688" s="78"/>
      <c r="K688" s="81"/>
      <c r="L688" s="77" t="s">
        <v>13</v>
      </c>
      <c r="M688" s="82">
        <f t="shared" si="62"/>
        <v>0.47292358803986712</v>
      </c>
    </row>
    <row r="689" spans="1:13" x14ac:dyDescent="0.2">
      <c r="A689" s="29" t="s">
        <v>580</v>
      </c>
      <c r="B689" s="30" t="s">
        <v>2</v>
      </c>
      <c r="C689" s="16"/>
      <c r="D689" s="13">
        <v>1961</v>
      </c>
      <c r="E689" s="13">
        <v>952</v>
      </c>
      <c r="F689" s="14">
        <f t="shared" si="61"/>
        <v>2913</v>
      </c>
      <c r="G689" s="15"/>
      <c r="H689" s="16"/>
      <c r="I689" s="16"/>
      <c r="J689" s="16"/>
      <c r="K689" s="17"/>
      <c r="L689" s="30" t="s">
        <v>13</v>
      </c>
      <c r="M689" s="27">
        <f t="shared" si="62"/>
        <v>0.67318915207689667</v>
      </c>
    </row>
    <row r="690" spans="1:13" x14ac:dyDescent="0.2">
      <c r="A690" s="43" t="s">
        <v>581</v>
      </c>
      <c r="B690" s="30" t="s">
        <v>2</v>
      </c>
      <c r="C690" s="40"/>
      <c r="D690" s="44">
        <v>7027</v>
      </c>
      <c r="E690" s="44">
        <v>3387</v>
      </c>
      <c r="F690" s="14">
        <f t="shared" si="61"/>
        <v>10414</v>
      </c>
      <c r="G690" s="30"/>
      <c r="H690" s="40"/>
      <c r="I690" s="40"/>
      <c r="J690" s="40"/>
      <c r="K690" s="41"/>
      <c r="L690" s="30" t="s">
        <v>13</v>
      </c>
      <c r="M690" s="27">
        <f t="shared" si="62"/>
        <v>0.67476473977338203</v>
      </c>
    </row>
    <row r="691" spans="1:13" x14ac:dyDescent="0.2">
      <c r="A691" s="29" t="s">
        <v>582</v>
      </c>
      <c r="B691" s="30" t="s">
        <v>2</v>
      </c>
      <c r="C691" s="16"/>
      <c r="D691" s="13">
        <v>1325</v>
      </c>
      <c r="E691" s="13">
        <v>645</v>
      </c>
      <c r="F691" s="14">
        <f t="shared" si="61"/>
        <v>1970</v>
      </c>
      <c r="G691" s="30"/>
      <c r="H691" s="16"/>
      <c r="I691" s="16"/>
      <c r="J691" s="16"/>
      <c r="K691" s="17"/>
      <c r="L691" s="30" t="s">
        <v>13</v>
      </c>
      <c r="M691" s="27">
        <f t="shared" si="62"/>
        <v>0.67258883248730961</v>
      </c>
    </row>
    <row r="692" spans="1:13" x14ac:dyDescent="0.2">
      <c r="A692" s="29" t="s">
        <v>583</v>
      </c>
      <c r="B692" s="30" t="s">
        <v>2</v>
      </c>
      <c r="C692" s="16"/>
      <c r="D692" s="13">
        <v>105</v>
      </c>
      <c r="E692" s="13">
        <v>6</v>
      </c>
      <c r="F692" s="14">
        <f t="shared" si="61"/>
        <v>111</v>
      </c>
      <c r="G692" s="30"/>
      <c r="H692" s="16"/>
      <c r="I692" s="40"/>
      <c r="J692" s="40"/>
      <c r="K692" s="41"/>
      <c r="L692" s="30" t="s">
        <v>13</v>
      </c>
      <c r="M692" s="27">
        <f t="shared" si="62"/>
        <v>0.94594594594594594</v>
      </c>
    </row>
    <row r="693" spans="1:13" x14ac:dyDescent="0.2">
      <c r="A693" s="29" t="s">
        <v>584</v>
      </c>
      <c r="B693" s="30" t="s">
        <v>2</v>
      </c>
      <c r="C693" s="16"/>
      <c r="D693" s="13">
        <v>4043</v>
      </c>
      <c r="E693" s="13">
        <v>1081</v>
      </c>
      <c r="F693" s="14">
        <f t="shared" si="61"/>
        <v>5124</v>
      </c>
      <c r="G693" s="15"/>
      <c r="H693" s="16"/>
      <c r="I693" s="16"/>
      <c r="J693" s="16"/>
      <c r="K693" s="17"/>
      <c r="L693" s="30" t="s">
        <v>13</v>
      </c>
      <c r="M693" s="27">
        <f t="shared" si="62"/>
        <v>0.78903200624512104</v>
      </c>
    </row>
    <row r="694" spans="1:13" x14ac:dyDescent="0.2">
      <c r="A694" s="29" t="s">
        <v>585</v>
      </c>
      <c r="B694" s="30" t="s">
        <v>2</v>
      </c>
      <c r="C694" s="16"/>
      <c r="D694" s="13">
        <v>647</v>
      </c>
      <c r="E694" s="13">
        <v>193</v>
      </c>
      <c r="F694" s="14">
        <f t="shared" si="61"/>
        <v>840</v>
      </c>
      <c r="G694" s="15"/>
      <c r="H694" s="16"/>
      <c r="I694" s="16"/>
      <c r="J694" s="16"/>
      <c r="K694" s="17"/>
      <c r="L694" s="30" t="s">
        <v>13</v>
      </c>
      <c r="M694" s="27">
        <f t="shared" si="62"/>
        <v>0.77023809523809528</v>
      </c>
    </row>
    <row r="695" spans="1:13" x14ac:dyDescent="0.2">
      <c r="A695" s="29" t="s">
        <v>586</v>
      </c>
      <c r="B695" s="30" t="s">
        <v>2</v>
      </c>
      <c r="C695" s="16"/>
      <c r="D695" s="13">
        <v>2146</v>
      </c>
      <c r="E695" s="13">
        <v>801</v>
      </c>
      <c r="F695" s="14">
        <f t="shared" si="61"/>
        <v>2947</v>
      </c>
      <c r="G695" s="15"/>
      <c r="H695" s="16"/>
      <c r="I695" s="16"/>
      <c r="J695" s="16"/>
      <c r="K695" s="17"/>
      <c r="L695" s="30" t="s">
        <v>13</v>
      </c>
      <c r="M695" s="27">
        <f t="shared" si="62"/>
        <v>0.72819816762809642</v>
      </c>
    </row>
    <row r="696" spans="1:13" x14ac:dyDescent="0.2">
      <c r="A696" s="43" t="s">
        <v>587</v>
      </c>
      <c r="B696" s="30" t="s">
        <v>2</v>
      </c>
      <c r="C696" s="40"/>
      <c r="D696" s="44">
        <v>2210</v>
      </c>
      <c r="E696" s="44">
        <v>186</v>
      </c>
      <c r="F696" s="14">
        <f t="shared" si="61"/>
        <v>2396</v>
      </c>
      <c r="G696" s="30"/>
      <c r="H696" s="40"/>
      <c r="I696" s="40"/>
      <c r="J696" s="40"/>
      <c r="K696" s="41"/>
      <c r="L696" s="30" t="s">
        <v>13</v>
      </c>
      <c r="M696" s="27">
        <f t="shared" si="62"/>
        <v>0.92237061769616024</v>
      </c>
    </row>
    <row r="697" spans="1:13" x14ac:dyDescent="0.2">
      <c r="A697" s="43" t="s">
        <v>588</v>
      </c>
      <c r="B697" s="30" t="s">
        <v>2</v>
      </c>
      <c r="C697" s="16"/>
      <c r="D697" s="13">
        <v>1406</v>
      </c>
      <c r="E697" s="13">
        <v>625</v>
      </c>
      <c r="F697" s="14">
        <f t="shared" si="61"/>
        <v>2031</v>
      </c>
      <c r="G697" s="30"/>
      <c r="H697" s="16"/>
      <c r="I697" s="40"/>
      <c r="J697" s="40"/>
      <c r="K697" s="41"/>
      <c r="L697" s="30" t="s">
        <v>13</v>
      </c>
      <c r="M697" s="27">
        <f t="shared" si="62"/>
        <v>0.6922698178237322</v>
      </c>
    </row>
    <row r="698" spans="1:13" x14ac:dyDescent="0.2">
      <c r="A698" s="29" t="s">
        <v>589</v>
      </c>
      <c r="B698" s="30" t="s">
        <v>2</v>
      </c>
      <c r="C698" s="16"/>
      <c r="D698" s="13">
        <v>1170</v>
      </c>
      <c r="E698" s="13">
        <v>393</v>
      </c>
      <c r="F698" s="14">
        <f t="shared" si="61"/>
        <v>1563</v>
      </c>
      <c r="G698" s="15"/>
      <c r="H698" s="16"/>
      <c r="I698" s="16"/>
      <c r="J698" s="16"/>
      <c r="K698" s="17"/>
      <c r="L698" s="30" t="s">
        <v>13</v>
      </c>
      <c r="M698" s="27">
        <f t="shared" si="62"/>
        <v>0.74856046065259119</v>
      </c>
    </row>
    <row r="699" spans="1:13" x14ac:dyDescent="0.2">
      <c r="A699" s="29" t="s">
        <v>590</v>
      </c>
      <c r="B699" s="30" t="s">
        <v>2</v>
      </c>
      <c r="C699" s="16"/>
      <c r="D699" s="13">
        <v>729</v>
      </c>
      <c r="E699" s="13">
        <v>319</v>
      </c>
      <c r="F699" s="14">
        <f t="shared" si="61"/>
        <v>1048</v>
      </c>
      <c r="G699" s="30" t="s">
        <v>33</v>
      </c>
      <c r="H699" s="16"/>
      <c r="I699" s="16" t="s">
        <v>811</v>
      </c>
      <c r="J699" s="16" t="s">
        <v>812</v>
      </c>
      <c r="K699" s="17" t="s">
        <v>813</v>
      </c>
      <c r="L699" s="30" t="s">
        <v>13</v>
      </c>
      <c r="M699" s="27">
        <f t="shared" si="62"/>
        <v>0.69561068702290074</v>
      </c>
    </row>
    <row r="700" spans="1:13" x14ac:dyDescent="0.2">
      <c r="A700" s="29" t="s">
        <v>591</v>
      </c>
      <c r="B700" s="30" t="s">
        <v>2</v>
      </c>
      <c r="C700" s="16"/>
      <c r="D700" s="13">
        <v>6096</v>
      </c>
      <c r="E700" s="13">
        <v>3135</v>
      </c>
      <c r="F700" s="14">
        <f t="shared" si="61"/>
        <v>9231</v>
      </c>
      <c r="G700" s="15"/>
      <c r="H700" s="16"/>
      <c r="I700" s="16"/>
      <c r="J700" s="16"/>
      <c r="K700" s="17"/>
      <c r="L700" s="30" t="s">
        <v>13</v>
      </c>
      <c r="M700" s="27">
        <f t="shared" si="62"/>
        <v>0.66038349041273969</v>
      </c>
    </row>
    <row r="701" spans="1:13" x14ac:dyDescent="0.2">
      <c r="A701" s="29" t="s">
        <v>592</v>
      </c>
      <c r="B701" s="30" t="s">
        <v>2</v>
      </c>
      <c r="C701" s="16"/>
      <c r="D701" s="13">
        <v>277</v>
      </c>
      <c r="E701" s="13">
        <v>165</v>
      </c>
      <c r="F701" s="14">
        <f t="shared" si="61"/>
        <v>442</v>
      </c>
      <c r="G701" s="30"/>
      <c r="H701" s="16"/>
      <c r="I701" s="40"/>
      <c r="J701" s="40"/>
      <c r="K701" s="41"/>
      <c r="L701" s="30" t="s">
        <v>13</v>
      </c>
      <c r="M701" s="27">
        <f t="shared" si="62"/>
        <v>0.62669683257918551</v>
      </c>
    </row>
    <row r="702" spans="1:13" x14ac:dyDescent="0.2">
      <c r="A702" s="29" t="s">
        <v>593</v>
      </c>
      <c r="B702" s="30" t="s">
        <v>2</v>
      </c>
      <c r="C702" s="16"/>
      <c r="D702" s="13">
        <v>73</v>
      </c>
      <c r="E702" s="13">
        <v>36</v>
      </c>
      <c r="F702" s="14">
        <f t="shared" si="61"/>
        <v>109</v>
      </c>
      <c r="G702" s="15"/>
      <c r="H702" s="16"/>
      <c r="I702" s="16"/>
      <c r="J702" s="16"/>
      <c r="K702" s="17"/>
      <c r="L702" s="30" t="s">
        <v>96</v>
      </c>
      <c r="M702" s="27">
        <f t="shared" si="62"/>
        <v>0.66972477064220182</v>
      </c>
    </row>
    <row r="703" spans="1:13" x14ac:dyDescent="0.2">
      <c r="A703" s="29" t="s">
        <v>594</v>
      </c>
      <c r="B703" s="30" t="s">
        <v>2</v>
      </c>
      <c r="C703" s="16"/>
      <c r="D703" s="13">
        <v>4559</v>
      </c>
      <c r="E703" s="13">
        <v>1768</v>
      </c>
      <c r="F703" s="14">
        <f t="shared" si="61"/>
        <v>6327</v>
      </c>
      <c r="G703" s="15"/>
      <c r="H703" s="16"/>
      <c r="I703" s="16"/>
      <c r="J703" s="16"/>
      <c r="K703" s="17"/>
      <c r="L703" s="30" t="s">
        <v>13</v>
      </c>
      <c r="M703" s="27">
        <f t="shared" si="62"/>
        <v>0.72056266793108903</v>
      </c>
    </row>
    <row r="704" spans="1:13" x14ac:dyDescent="0.2">
      <c r="A704" s="29" t="s">
        <v>595</v>
      </c>
      <c r="B704" s="30" t="s">
        <v>2</v>
      </c>
      <c r="C704" s="16"/>
      <c r="D704" s="13">
        <v>927</v>
      </c>
      <c r="E704" s="13">
        <v>314</v>
      </c>
      <c r="F704" s="14">
        <f t="shared" si="61"/>
        <v>1241</v>
      </c>
      <c r="G704" s="15"/>
      <c r="H704" s="16"/>
      <c r="I704" s="16"/>
      <c r="J704" s="16"/>
      <c r="K704" s="17"/>
      <c r="L704" s="30" t="s">
        <v>13</v>
      </c>
      <c r="M704" s="27">
        <f t="shared" si="62"/>
        <v>0.74697824335213536</v>
      </c>
    </row>
    <row r="705" spans="1:13" x14ac:dyDescent="0.2">
      <c r="A705" s="29" t="s">
        <v>596</v>
      </c>
      <c r="B705" s="30" t="s">
        <v>2</v>
      </c>
      <c r="C705" s="16"/>
      <c r="D705" s="13">
        <v>3097</v>
      </c>
      <c r="E705" s="13">
        <v>2252</v>
      </c>
      <c r="F705" s="14">
        <f t="shared" si="61"/>
        <v>5349</v>
      </c>
      <c r="G705" s="15"/>
      <c r="H705" s="16"/>
      <c r="I705" s="16"/>
      <c r="J705" s="16"/>
      <c r="K705" s="17"/>
      <c r="L705" s="30" t="s">
        <v>13</v>
      </c>
      <c r="M705" s="27">
        <f t="shared" si="62"/>
        <v>0.57898672649093286</v>
      </c>
    </row>
    <row r="706" spans="1:13" x14ac:dyDescent="0.2">
      <c r="A706" s="34"/>
      <c r="B706" s="15"/>
      <c r="C706" s="16"/>
      <c r="D706" s="13"/>
      <c r="E706" s="13"/>
      <c r="F706" s="14"/>
      <c r="G706" s="15"/>
      <c r="H706" s="16"/>
      <c r="I706" s="16"/>
      <c r="J706" s="16"/>
      <c r="K706" s="17"/>
      <c r="L706" s="15"/>
      <c r="M706" s="27" t="s">
        <v>28</v>
      </c>
    </row>
    <row r="707" spans="1:13" x14ac:dyDescent="0.2">
      <c r="A707" s="19" t="s">
        <v>6</v>
      </c>
      <c r="B707" s="32">
        <f>COUNTIF(B656:B705,"=P")</f>
        <v>49</v>
      </c>
      <c r="C707" s="19">
        <f>COUNTIF(C656:C705,"=D")</f>
        <v>1</v>
      </c>
      <c r="D707" s="36"/>
      <c r="E707" s="36"/>
      <c r="F707" s="37"/>
      <c r="G707" s="15"/>
      <c r="H707" s="16"/>
      <c r="I707" s="16"/>
      <c r="J707" s="16"/>
      <c r="K707" s="17"/>
      <c r="L707" s="15"/>
      <c r="M707" s="27" t="s">
        <v>28</v>
      </c>
    </row>
    <row r="708" spans="1:13" x14ac:dyDescent="0.2">
      <c r="A708" s="29"/>
      <c r="B708" s="15"/>
      <c r="C708" s="16"/>
      <c r="D708" s="13"/>
      <c r="E708" s="13"/>
      <c r="F708" s="14"/>
      <c r="G708" s="15"/>
      <c r="H708" s="16"/>
      <c r="I708" s="16"/>
      <c r="J708" s="16"/>
      <c r="K708" s="17"/>
      <c r="L708" s="15"/>
      <c r="M708" s="27" t="s">
        <v>28</v>
      </c>
    </row>
    <row r="709" spans="1:13" x14ac:dyDescent="0.2">
      <c r="A709" s="28" t="s">
        <v>597</v>
      </c>
      <c r="B709" s="15"/>
      <c r="C709" s="16"/>
      <c r="D709" s="13"/>
      <c r="E709" s="13"/>
      <c r="F709" s="14"/>
      <c r="G709" s="15"/>
      <c r="H709" s="16"/>
      <c r="I709" s="16"/>
      <c r="J709" s="16"/>
      <c r="K709" s="17"/>
      <c r="L709" s="15"/>
      <c r="M709" s="27" t="s">
        <v>28</v>
      </c>
    </row>
    <row r="710" spans="1:13" x14ac:dyDescent="0.2">
      <c r="A710" s="29"/>
      <c r="B710" s="15"/>
      <c r="C710" s="16"/>
      <c r="D710" s="13"/>
      <c r="E710" s="13"/>
      <c r="F710" s="14"/>
      <c r="G710" s="15"/>
      <c r="H710" s="16"/>
      <c r="I710" s="16"/>
      <c r="J710" s="16"/>
      <c r="K710" s="17"/>
      <c r="L710" s="15"/>
      <c r="M710" s="27" t="s">
        <v>28</v>
      </c>
    </row>
    <row r="711" spans="1:13" x14ac:dyDescent="0.2">
      <c r="A711" s="62" t="s">
        <v>598</v>
      </c>
      <c r="B711" s="66" t="s">
        <v>2</v>
      </c>
      <c r="C711" s="63"/>
      <c r="D711" s="64">
        <v>2715</v>
      </c>
      <c r="E711" s="64">
        <v>535</v>
      </c>
      <c r="F711" s="53">
        <f t="shared" ref="F711:F728" si="63">SUM(D711:E711)</f>
        <v>3250</v>
      </c>
      <c r="G711" s="66"/>
      <c r="H711" s="63"/>
      <c r="I711" s="63"/>
      <c r="J711" s="63"/>
      <c r="K711" s="65"/>
      <c r="L711" s="97" t="s">
        <v>13</v>
      </c>
      <c r="M711" s="61">
        <f t="shared" ref="M711:M728" si="64">D711/F711</f>
        <v>0.83538461538461539</v>
      </c>
    </row>
    <row r="712" spans="1:13" x14ac:dyDescent="0.2">
      <c r="A712" s="62" t="s">
        <v>599</v>
      </c>
      <c r="B712" s="66" t="s">
        <v>2</v>
      </c>
      <c r="C712" s="63"/>
      <c r="D712" s="64">
        <v>1805</v>
      </c>
      <c r="E712" s="64">
        <v>703</v>
      </c>
      <c r="F712" s="53">
        <f t="shared" si="63"/>
        <v>2508</v>
      </c>
      <c r="G712" s="66" t="s">
        <v>33</v>
      </c>
      <c r="H712" s="63"/>
      <c r="I712" s="63">
        <v>2100</v>
      </c>
      <c r="J712" s="63">
        <v>387</v>
      </c>
      <c r="K712" s="65">
        <f>+J712+I712</f>
        <v>2487</v>
      </c>
      <c r="L712" s="97" t="s">
        <v>13</v>
      </c>
      <c r="M712" s="61">
        <f t="shared" si="64"/>
        <v>0.71969696969696972</v>
      </c>
    </row>
    <row r="713" spans="1:13" x14ac:dyDescent="0.2">
      <c r="A713" s="62" t="s">
        <v>600</v>
      </c>
      <c r="B713" s="66" t="s">
        <v>2</v>
      </c>
      <c r="C713" s="63"/>
      <c r="D713" s="64">
        <v>944</v>
      </c>
      <c r="E713" s="64">
        <v>373</v>
      </c>
      <c r="F713" s="53">
        <f t="shared" si="63"/>
        <v>1317</v>
      </c>
      <c r="G713" s="59" t="s">
        <v>33</v>
      </c>
      <c r="H713" s="63"/>
      <c r="I713" s="45" t="s">
        <v>814</v>
      </c>
      <c r="J713" s="45" t="s">
        <v>815</v>
      </c>
      <c r="K713" s="42" t="s">
        <v>816</v>
      </c>
      <c r="L713" s="97" t="s">
        <v>13</v>
      </c>
      <c r="M713" s="61">
        <f t="shared" si="64"/>
        <v>0.7167805618830676</v>
      </c>
    </row>
    <row r="714" spans="1:13" x14ac:dyDescent="0.2">
      <c r="A714" s="62" t="s">
        <v>601</v>
      </c>
      <c r="B714" s="66" t="s">
        <v>2</v>
      </c>
      <c r="C714" s="63"/>
      <c r="D714" s="64">
        <v>5332</v>
      </c>
      <c r="E714" s="64">
        <v>2128</v>
      </c>
      <c r="F714" s="53">
        <f t="shared" si="63"/>
        <v>7460</v>
      </c>
      <c r="G714" s="66"/>
      <c r="H714" s="63"/>
      <c r="I714" s="63"/>
      <c r="J714" s="63"/>
      <c r="K714" s="65"/>
      <c r="L714" s="97" t="s">
        <v>13</v>
      </c>
      <c r="M714" s="61">
        <f t="shared" si="64"/>
        <v>0.71474530831099192</v>
      </c>
    </row>
    <row r="715" spans="1:13" x14ac:dyDescent="0.2">
      <c r="A715" s="62" t="s">
        <v>602</v>
      </c>
      <c r="B715" s="66" t="s">
        <v>2</v>
      </c>
      <c r="C715" s="63"/>
      <c r="D715" s="64">
        <v>1980</v>
      </c>
      <c r="E715" s="64">
        <v>968</v>
      </c>
      <c r="F715" s="53">
        <f t="shared" si="63"/>
        <v>2948</v>
      </c>
      <c r="G715" s="66"/>
      <c r="H715" s="63"/>
      <c r="I715" s="63"/>
      <c r="J715" s="63"/>
      <c r="K715" s="65"/>
      <c r="L715" s="97" t="s">
        <v>13</v>
      </c>
      <c r="M715" s="61">
        <f t="shared" si="64"/>
        <v>0.67164179104477617</v>
      </c>
    </row>
    <row r="716" spans="1:13" x14ac:dyDescent="0.2">
      <c r="A716" s="62" t="s">
        <v>603</v>
      </c>
      <c r="B716" s="66" t="s">
        <v>2</v>
      </c>
      <c r="C716" s="63"/>
      <c r="D716" s="64">
        <v>2397</v>
      </c>
      <c r="E716" s="64">
        <v>734</v>
      </c>
      <c r="F716" s="53">
        <f t="shared" si="63"/>
        <v>3131</v>
      </c>
      <c r="G716" s="66"/>
      <c r="H716" s="63"/>
      <c r="I716" s="63"/>
      <c r="J716" s="63"/>
      <c r="K716" s="65"/>
      <c r="L716" s="97" t="s">
        <v>13</v>
      </c>
      <c r="M716" s="61">
        <f t="shared" si="64"/>
        <v>0.76557010539763659</v>
      </c>
    </row>
    <row r="717" spans="1:13" x14ac:dyDescent="0.2">
      <c r="A717" s="62" t="s">
        <v>604</v>
      </c>
      <c r="B717" s="66" t="s">
        <v>2</v>
      </c>
      <c r="C717" s="63"/>
      <c r="D717" s="64">
        <v>2921</v>
      </c>
      <c r="E717" s="64">
        <v>1064</v>
      </c>
      <c r="F717" s="53">
        <f t="shared" si="63"/>
        <v>3985</v>
      </c>
      <c r="G717" s="66"/>
      <c r="H717" s="63"/>
      <c r="I717" s="63"/>
      <c r="J717" s="63"/>
      <c r="K717" s="65"/>
      <c r="L717" s="97" t="s">
        <v>13</v>
      </c>
      <c r="M717" s="61">
        <f t="shared" si="64"/>
        <v>0.73299874529485576</v>
      </c>
    </row>
    <row r="718" spans="1:13" x14ac:dyDescent="0.2">
      <c r="A718" s="62" t="s">
        <v>605</v>
      </c>
      <c r="B718" s="66" t="s">
        <v>2</v>
      </c>
      <c r="C718" s="63"/>
      <c r="D718" s="64">
        <v>4954</v>
      </c>
      <c r="E718" s="64">
        <v>2050</v>
      </c>
      <c r="F718" s="53">
        <f t="shared" si="63"/>
        <v>7004</v>
      </c>
      <c r="G718" s="66"/>
      <c r="H718" s="63"/>
      <c r="I718" s="63"/>
      <c r="J718" s="63"/>
      <c r="K718" s="65"/>
      <c r="L718" s="97" t="s">
        <v>13</v>
      </c>
      <c r="M718" s="61">
        <f t="shared" si="64"/>
        <v>0.70731010850942322</v>
      </c>
    </row>
    <row r="719" spans="1:13" x14ac:dyDescent="0.2">
      <c r="A719" s="62" t="s">
        <v>606</v>
      </c>
      <c r="B719" s="66" t="s">
        <v>2</v>
      </c>
      <c r="C719" s="63"/>
      <c r="D719" s="64">
        <v>3609</v>
      </c>
      <c r="E719" s="64">
        <v>1472</v>
      </c>
      <c r="F719" s="53">
        <f t="shared" si="63"/>
        <v>5081</v>
      </c>
      <c r="G719" s="66"/>
      <c r="H719" s="63"/>
      <c r="I719" s="63"/>
      <c r="J719" s="63"/>
      <c r="K719" s="65"/>
      <c r="L719" s="97" t="s">
        <v>13</v>
      </c>
      <c r="M719" s="61">
        <f t="shared" si="64"/>
        <v>0.71029324936036209</v>
      </c>
    </row>
    <row r="720" spans="1:13" x14ac:dyDescent="0.2">
      <c r="A720" s="62" t="s">
        <v>607</v>
      </c>
      <c r="B720" s="66" t="s">
        <v>2</v>
      </c>
      <c r="C720" s="63"/>
      <c r="D720" s="64">
        <v>3697</v>
      </c>
      <c r="E720" s="64">
        <v>1249</v>
      </c>
      <c r="F720" s="53">
        <f t="shared" si="63"/>
        <v>4946</v>
      </c>
      <c r="G720" s="66" t="s">
        <v>2</v>
      </c>
      <c r="H720" s="63"/>
      <c r="I720" s="85">
        <v>3976</v>
      </c>
      <c r="J720" s="85">
        <v>924</v>
      </c>
      <c r="K720" s="65">
        <f>+J720+I720</f>
        <v>4900</v>
      </c>
      <c r="L720" s="97" t="s">
        <v>13</v>
      </c>
      <c r="M720" s="61">
        <f t="shared" si="64"/>
        <v>0.74747270521633646</v>
      </c>
    </row>
    <row r="721" spans="1:13" x14ac:dyDescent="0.2">
      <c r="A721" s="62" t="s">
        <v>608</v>
      </c>
      <c r="B721" s="66" t="s">
        <v>2</v>
      </c>
      <c r="C721" s="63"/>
      <c r="D721" s="64">
        <v>3223</v>
      </c>
      <c r="E721" s="64">
        <v>1859</v>
      </c>
      <c r="F721" s="53">
        <f t="shared" si="63"/>
        <v>5082</v>
      </c>
      <c r="G721" s="66"/>
      <c r="H721" s="63"/>
      <c r="I721" s="63"/>
      <c r="J721" s="63"/>
      <c r="K721" s="65"/>
      <c r="L721" s="97" t="s">
        <v>13</v>
      </c>
      <c r="M721" s="61">
        <f t="shared" si="64"/>
        <v>0.63419913419913421</v>
      </c>
    </row>
    <row r="722" spans="1:13" x14ac:dyDescent="0.2">
      <c r="A722" s="62" t="s">
        <v>609</v>
      </c>
      <c r="B722" s="66" t="s">
        <v>2</v>
      </c>
      <c r="C722" s="63"/>
      <c r="D722" s="64">
        <v>2412</v>
      </c>
      <c r="E722" s="64">
        <v>1589</v>
      </c>
      <c r="F722" s="53">
        <f t="shared" si="63"/>
        <v>4001</v>
      </c>
      <c r="G722" s="66"/>
      <c r="H722" s="63"/>
      <c r="I722" s="63"/>
      <c r="J722" s="63"/>
      <c r="K722" s="65"/>
      <c r="L722" s="97" t="s">
        <v>13</v>
      </c>
      <c r="M722" s="61">
        <f t="shared" si="64"/>
        <v>0.60284928767808044</v>
      </c>
    </row>
    <row r="723" spans="1:13" x14ac:dyDescent="0.2">
      <c r="A723" s="58" t="s">
        <v>610</v>
      </c>
      <c r="B723" s="59" t="s">
        <v>2</v>
      </c>
      <c r="C723" s="45"/>
      <c r="D723" s="60">
        <v>2653</v>
      </c>
      <c r="E723" s="60">
        <v>1380</v>
      </c>
      <c r="F723" s="53">
        <f t="shared" si="63"/>
        <v>4033</v>
      </c>
      <c r="G723" s="59"/>
      <c r="H723" s="45"/>
      <c r="I723" s="94"/>
      <c r="J723" s="94"/>
      <c r="K723" s="42"/>
      <c r="L723" s="97" t="s">
        <v>13</v>
      </c>
      <c r="M723" s="61">
        <f t="shared" si="64"/>
        <v>0.65782296057525413</v>
      </c>
    </row>
    <row r="724" spans="1:13" x14ac:dyDescent="0.2">
      <c r="A724" s="29" t="s">
        <v>611</v>
      </c>
      <c r="B724" s="15" t="s">
        <v>2</v>
      </c>
      <c r="C724" s="16"/>
      <c r="D724" s="13">
        <v>5241</v>
      </c>
      <c r="E724" s="13">
        <v>1545</v>
      </c>
      <c r="F724" s="14">
        <f t="shared" si="63"/>
        <v>6786</v>
      </c>
      <c r="G724" s="15"/>
      <c r="H724" s="16"/>
      <c r="I724" s="16"/>
      <c r="J724" s="16"/>
      <c r="K724" s="17"/>
      <c r="L724" s="67" t="s">
        <v>13</v>
      </c>
      <c r="M724" s="27">
        <f t="shared" si="64"/>
        <v>0.77232537577365168</v>
      </c>
    </row>
    <row r="725" spans="1:13" x14ac:dyDescent="0.2">
      <c r="A725" s="29" t="s">
        <v>612</v>
      </c>
      <c r="B725" s="15" t="s">
        <v>2</v>
      </c>
      <c r="C725" s="16"/>
      <c r="D725" s="13">
        <v>7345</v>
      </c>
      <c r="E725" s="13">
        <v>3726</v>
      </c>
      <c r="F725" s="14">
        <f t="shared" si="63"/>
        <v>11071</v>
      </c>
      <c r="G725" s="15"/>
      <c r="H725" s="16"/>
      <c r="I725" s="16"/>
      <c r="J725" s="16"/>
      <c r="K725" s="17"/>
      <c r="L725" s="67" t="s">
        <v>13</v>
      </c>
      <c r="M725" s="27">
        <f t="shared" si="64"/>
        <v>0.66344503658206122</v>
      </c>
    </row>
    <row r="726" spans="1:13" x14ac:dyDescent="0.2">
      <c r="A726" s="29" t="s">
        <v>613</v>
      </c>
      <c r="B726" s="15" t="s">
        <v>2</v>
      </c>
      <c r="C726" s="16"/>
      <c r="D726" s="13">
        <v>3363</v>
      </c>
      <c r="E726" s="13">
        <v>2236</v>
      </c>
      <c r="F726" s="14">
        <f t="shared" si="63"/>
        <v>5599</v>
      </c>
      <c r="G726" s="15"/>
      <c r="H726" s="16"/>
      <c r="I726" s="16"/>
      <c r="J726" s="16"/>
      <c r="K726" s="17"/>
      <c r="L726" s="67" t="s">
        <v>13</v>
      </c>
      <c r="M726" s="27">
        <f t="shared" si="64"/>
        <v>0.6006429719592784</v>
      </c>
    </row>
    <row r="727" spans="1:13" x14ac:dyDescent="0.2">
      <c r="A727" s="29" t="s">
        <v>614</v>
      </c>
      <c r="B727" s="15" t="s">
        <v>2</v>
      </c>
      <c r="C727" s="16"/>
      <c r="D727" s="13">
        <v>2486</v>
      </c>
      <c r="E727" s="13">
        <v>1202</v>
      </c>
      <c r="F727" s="14">
        <f t="shared" si="63"/>
        <v>3688</v>
      </c>
      <c r="G727" s="15"/>
      <c r="H727" s="16"/>
      <c r="I727" s="16"/>
      <c r="J727" s="16"/>
      <c r="K727" s="17"/>
      <c r="L727" s="67" t="s">
        <v>13</v>
      </c>
      <c r="M727" s="27">
        <f t="shared" si="64"/>
        <v>0.67407809110629069</v>
      </c>
    </row>
    <row r="728" spans="1:13" s="52" customFormat="1" x14ac:dyDescent="0.2">
      <c r="A728" s="43" t="s">
        <v>615</v>
      </c>
      <c r="B728" s="30" t="s">
        <v>2</v>
      </c>
      <c r="C728" s="40"/>
      <c r="D728" s="44">
        <v>430</v>
      </c>
      <c r="E728" s="44">
        <v>276</v>
      </c>
      <c r="F728" s="50">
        <f t="shared" si="63"/>
        <v>706</v>
      </c>
      <c r="G728" s="30"/>
      <c r="H728" s="40"/>
      <c r="I728" s="40"/>
      <c r="J728" s="40"/>
      <c r="K728" s="41"/>
      <c r="L728" s="30" t="s">
        <v>96</v>
      </c>
      <c r="M728" s="74">
        <f t="shared" si="64"/>
        <v>0.60906515580736542</v>
      </c>
    </row>
    <row r="729" spans="1:13" x14ac:dyDescent="0.2">
      <c r="A729" s="29"/>
      <c r="B729" s="15"/>
      <c r="C729" s="16"/>
      <c r="D729" s="13"/>
      <c r="E729" s="13"/>
      <c r="F729" s="14"/>
      <c r="G729" s="15"/>
      <c r="H729" s="16"/>
      <c r="I729" s="16"/>
      <c r="J729" s="16"/>
      <c r="K729" s="17"/>
      <c r="L729" s="15"/>
      <c r="M729" s="27" t="s">
        <v>28</v>
      </c>
    </row>
    <row r="730" spans="1:13" x14ac:dyDescent="0.2">
      <c r="A730" s="19" t="s">
        <v>6</v>
      </c>
      <c r="B730" s="32">
        <f>COUNTIF(B711:B728,"=P")</f>
        <v>18</v>
      </c>
      <c r="C730" s="19">
        <f>COUNTIF(C711:C728,"=D")</f>
        <v>0</v>
      </c>
      <c r="D730" s="36"/>
      <c r="E730" s="36"/>
      <c r="F730" s="37"/>
      <c r="G730" s="15"/>
      <c r="H730" s="16"/>
      <c r="I730" s="16"/>
      <c r="J730" s="16"/>
      <c r="K730" s="17"/>
      <c r="L730" s="15"/>
      <c r="M730" s="27" t="s">
        <v>28</v>
      </c>
    </row>
    <row r="731" spans="1:13" x14ac:dyDescent="0.2">
      <c r="A731" s="29"/>
      <c r="B731" s="15"/>
      <c r="C731" s="16"/>
      <c r="D731" s="13"/>
      <c r="E731" s="13"/>
      <c r="F731" s="14"/>
      <c r="G731" s="15"/>
      <c r="H731" s="16"/>
      <c r="I731" s="16"/>
      <c r="J731" s="16"/>
      <c r="K731" s="17"/>
      <c r="L731" s="15"/>
      <c r="M731" s="27" t="s">
        <v>28</v>
      </c>
    </row>
    <row r="732" spans="1:13" x14ac:dyDescent="0.2">
      <c r="A732" s="28" t="s">
        <v>616</v>
      </c>
      <c r="B732" s="15"/>
      <c r="C732" s="16"/>
      <c r="D732" s="13"/>
      <c r="E732" s="13"/>
      <c r="F732" s="14"/>
      <c r="G732" s="15"/>
      <c r="H732" s="16"/>
      <c r="I732" s="16"/>
      <c r="J732" s="16"/>
      <c r="K732" s="17"/>
      <c r="L732" s="15"/>
      <c r="M732" s="27" t="s">
        <v>28</v>
      </c>
    </row>
    <row r="733" spans="1:13" x14ac:dyDescent="0.2">
      <c r="A733" s="29"/>
      <c r="B733" s="15"/>
      <c r="C733" s="16"/>
      <c r="D733" s="13"/>
      <c r="E733" s="13"/>
      <c r="F733" s="14"/>
      <c r="G733" s="15"/>
      <c r="H733" s="16"/>
      <c r="I733" s="16"/>
      <c r="J733" s="16"/>
      <c r="K733" s="17"/>
      <c r="L733" s="15"/>
      <c r="M733" s="27" t="s">
        <v>28</v>
      </c>
    </row>
    <row r="734" spans="1:13" x14ac:dyDescent="0.2">
      <c r="A734" s="69" t="s">
        <v>617</v>
      </c>
      <c r="B734" s="15" t="s">
        <v>2</v>
      </c>
      <c r="C734" s="16"/>
      <c r="D734" s="13">
        <v>752</v>
      </c>
      <c r="E734" s="13">
        <v>294</v>
      </c>
      <c r="F734" s="14">
        <f t="shared" ref="F734:F741" si="65">SUM(D734:E734)</f>
        <v>1046</v>
      </c>
      <c r="G734" s="30" t="s">
        <v>2</v>
      </c>
      <c r="H734" s="16"/>
      <c r="I734" s="16">
        <v>826</v>
      </c>
      <c r="J734" s="16">
        <v>214</v>
      </c>
      <c r="K734" s="17">
        <f>+J734+I734</f>
        <v>1040</v>
      </c>
      <c r="L734" s="30" t="s">
        <v>13</v>
      </c>
      <c r="M734" s="27">
        <f t="shared" ref="M734:M741" si="66">D734/F734</f>
        <v>0.7189292543021033</v>
      </c>
    </row>
    <row r="735" spans="1:13" x14ac:dyDescent="0.2">
      <c r="A735" s="29" t="s">
        <v>618</v>
      </c>
      <c r="B735" s="15" t="s">
        <v>2</v>
      </c>
      <c r="C735" s="16"/>
      <c r="D735" s="13">
        <v>578</v>
      </c>
      <c r="E735" s="13">
        <v>316</v>
      </c>
      <c r="F735" s="14">
        <f t="shared" si="65"/>
        <v>894</v>
      </c>
      <c r="G735" s="15"/>
      <c r="H735" s="16"/>
      <c r="I735" s="16"/>
      <c r="J735" s="16"/>
      <c r="K735" s="17"/>
      <c r="L735" s="30" t="s">
        <v>13</v>
      </c>
      <c r="M735" s="27">
        <f t="shared" si="66"/>
        <v>0.6465324384787472</v>
      </c>
    </row>
    <row r="736" spans="1:13" x14ac:dyDescent="0.2">
      <c r="A736" s="29" t="s">
        <v>619</v>
      </c>
      <c r="B736" s="15" t="s">
        <v>2</v>
      </c>
      <c r="C736" s="16"/>
      <c r="D736" s="13">
        <v>829</v>
      </c>
      <c r="E736" s="13">
        <v>284</v>
      </c>
      <c r="F736" s="14">
        <f t="shared" si="65"/>
        <v>1113</v>
      </c>
      <c r="G736" s="15"/>
      <c r="H736" s="16"/>
      <c r="I736" s="16"/>
      <c r="J736" s="16"/>
      <c r="K736" s="17"/>
      <c r="L736" s="30" t="s">
        <v>13</v>
      </c>
      <c r="M736" s="27">
        <f t="shared" si="66"/>
        <v>0.74483378256963162</v>
      </c>
    </row>
    <row r="737" spans="1:13" x14ac:dyDescent="0.2">
      <c r="A737" s="29" t="s">
        <v>620</v>
      </c>
      <c r="B737" s="15" t="s">
        <v>2</v>
      </c>
      <c r="C737" s="16"/>
      <c r="D737" s="13">
        <v>273</v>
      </c>
      <c r="E737" s="13">
        <v>63</v>
      </c>
      <c r="F737" s="14">
        <f t="shared" si="65"/>
        <v>336</v>
      </c>
      <c r="G737" s="15"/>
      <c r="H737" s="16"/>
      <c r="I737" s="16"/>
      <c r="J737" s="16"/>
      <c r="K737" s="17"/>
      <c r="L737" s="30" t="s">
        <v>13</v>
      </c>
      <c r="M737" s="27">
        <f t="shared" si="66"/>
        <v>0.8125</v>
      </c>
    </row>
    <row r="738" spans="1:13" x14ac:dyDescent="0.2">
      <c r="A738" s="76" t="s">
        <v>621</v>
      </c>
      <c r="B738" s="77"/>
      <c r="C738" s="78" t="s">
        <v>3</v>
      </c>
      <c r="D738" s="79">
        <v>1244</v>
      </c>
      <c r="E738" s="79">
        <v>1327</v>
      </c>
      <c r="F738" s="80">
        <f t="shared" si="65"/>
        <v>2571</v>
      </c>
      <c r="G738" s="77"/>
      <c r="H738" s="78"/>
      <c r="I738" s="78"/>
      <c r="J738" s="78"/>
      <c r="K738" s="81"/>
      <c r="L738" s="77" t="s">
        <v>13</v>
      </c>
      <c r="M738" s="82">
        <f t="shared" si="66"/>
        <v>0.48385842084791908</v>
      </c>
    </row>
    <row r="739" spans="1:13" x14ac:dyDescent="0.2">
      <c r="A739" s="29" t="s">
        <v>622</v>
      </c>
      <c r="B739" s="15" t="s">
        <v>2</v>
      </c>
      <c r="C739" s="16"/>
      <c r="D739" s="13">
        <v>128</v>
      </c>
      <c r="E739" s="13">
        <v>17</v>
      </c>
      <c r="F739" s="14">
        <f t="shared" si="65"/>
        <v>145</v>
      </c>
      <c r="G739" s="15"/>
      <c r="H739" s="16"/>
      <c r="I739" s="16"/>
      <c r="J739" s="16"/>
      <c r="K739" s="17"/>
      <c r="L739" s="30" t="s">
        <v>13</v>
      </c>
      <c r="M739" s="27">
        <f t="shared" si="66"/>
        <v>0.88275862068965516</v>
      </c>
    </row>
    <row r="740" spans="1:13" x14ac:dyDescent="0.2">
      <c r="A740" s="29" t="s">
        <v>623</v>
      </c>
      <c r="B740" s="15" t="s">
        <v>2</v>
      </c>
      <c r="C740" s="16"/>
      <c r="D740" s="13">
        <v>1023</v>
      </c>
      <c r="E740" s="13">
        <v>574</v>
      </c>
      <c r="F740" s="14">
        <f t="shared" si="65"/>
        <v>1597</v>
      </c>
      <c r="G740" s="15"/>
      <c r="H740" s="16"/>
      <c r="I740" s="16"/>
      <c r="J740" s="16"/>
      <c r="K740" s="17"/>
      <c r="L740" s="30" t="s">
        <v>13</v>
      </c>
      <c r="M740" s="27">
        <f t="shared" si="66"/>
        <v>0.64057608015028178</v>
      </c>
    </row>
    <row r="741" spans="1:13" x14ac:dyDescent="0.2">
      <c r="A741" s="29" t="s">
        <v>624</v>
      </c>
      <c r="B741" s="15" t="s">
        <v>2</v>
      </c>
      <c r="C741" s="16"/>
      <c r="D741" s="13">
        <v>477</v>
      </c>
      <c r="E741" s="13">
        <v>181</v>
      </c>
      <c r="F741" s="14">
        <f t="shared" si="65"/>
        <v>658</v>
      </c>
      <c r="G741" s="15"/>
      <c r="H741" s="16"/>
      <c r="I741" s="16"/>
      <c r="J741" s="16"/>
      <c r="K741" s="17"/>
      <c r="L741" s="30" t="s">
        <v>13</v>
      </c>
      <c r="M741" s="27">
        <f t="shared" si="66"/>
        <v>0.72492401215805469</v>
      </c>
    </row>
    <row r="742" spans="1:13" x14ac:dyDescent="0.2">
      <c r="A742" s="29"/>
      <c r="B742" s="15"/>
      <c r="C742" s="16"/>
      <c r="D742" s="13"/>
      <c r="E742" s="13"/>
      <c r="F742" s="14"/>
      <c r="G742" s="15"/>
      <c r="H742" s="16"/>
      <c r="I742" s="16"/>
      <c r="J742" s="16"/>
      <c r="K742" s="17"/>
      <c r="L742" s="15"/>
      <c r="M742" s="27" t="s">
        <v>28</v>
      </c>
    </row>
    <row r="743" spans="1:13" x14ac:dyDescent="0.2">
      <c r="A743" s="19" t="s">
        <v>6</v>
      </c>
      <c r="B743" s="32">
        <f>COUNTIF(B734:B741,"=P")</f>
        <v>7</v>
      </c>
      <c r="C743" s="19">
        <f>COUNTIF(C734:C741,"=D")</f>
        <v>1</v>
      </c>
      <c r="D743" s="13"/>
      <c r="E743" s="13"/>
      <c r="F743" s="14"/>
      <c r="G743" s="15"/>
      <c r="H743" s="16"/>
      <c r="I743" s="16"/>
      <c r="J743" s="16"/>
      <c r="K743" s="17"/>
      <c r="L743" s="15"/>
      <c r="M743" s="27" t="s">
        <v>28</v>
      </c>
    </row>
    <row r="744" spans="1:13" x14ac:dyDescent="0.2">
      <c r="A744" s="29"/>
      <c r="B744" s="15"/>
      <c r="C744" s="16"/>
      <c r="D744" s="13"/>
      <c r="E744" s="13"/>
      <c r="F744" s="14"/>
      <c r="G744" s="15"/>
      <c r="H744" s="16"/>
      <c r="I744" s="16"/>
      <c r="J744" s="16"/>
      <c r="K744" s="17"/>
      <c r="L744" s="15"/>
      <c r="M744" s="27" t="s">
        <v>28</v>
      </c>
    </row>
    <row r="745" spans="1:13" x14ac:dyDescent="0.2">
      <c r="A745" s="28" t="s">
        <v>625</v>
      </c>
      <c r="B745" s="15"/>
      <c r="C745" s="16"/>
      <c r="D745" s="13"/>
      <c r="E745" s="13"/>
      <c r="F745" s="14"/>
      <c r="G745" s="15"/>
      <c r="H745" s="16"/>
      <c r="I745" s="16"/>
      <c r="J745" s="16"/>
      <c r="K745" s="17"/>
      <c r="L745" s="15"/>
      <c r="M745" s="27" t="s">
        <v>28</v>
      </c>
    </row>
    <row r="746" spans="1:13" x14ac:dyDescent="0.2">
      <c r="A746" s="29"/>
      <c r="B746" s="15"/>
      <c r="C746" s="16"/>
      <c r="D746" s="13"/>
      <c r="E746" s="13"/>
      <c r="F746" s="14"/>
      <c r="G746" s="15"/>
      <c r="H746" s="16"/>
      <c r="I746" s="16"/>
      <c r="J746" s="16"/>
      <c r="K746" s="17"/>
      <c r="L746" s="15"/>
      <c r="M746" s="27" t="s">
        <v>28</v>
      </c>
    </row>
    <row r="747" spans="1:13" x14ac:dyDescent="0.2">
      <c r="A747" s="29" t="s">
        <v>626</v>
      </c>
      <c r="B747" s="30" t="s">
        <v>2</v>
      </c>
      <c r="C747" s="16"/>
      <c r="D747" s="13">
        <v>281</v>
      </c>
      <c r="E747" s="13">
        <v>77</v>
      </c>
      <c r="F747" s="14">
        <f t="shared" ref="F747:F754" si="67">SUM(D747:E747)</f>
        <v>358</v>
      </c>
      <c r="G747" s="30" t="s">
        <v>2</v>
      </c>
      <c r="H747" s="16"/>
      <c r="I747" s="40">
        <v>273</v>
      </c>
      <c r="J747" s="40">
        <v>81</v>
      </c>
      <c r="K747" s="17">
        <f>+J747+I747</f>
        <v>354</v>
      </c>
      <c r="L747" s="30" t="s">
        <v>13</v>
      </c>
      <c r="M747" s="27">
        <f t="shared" ref="M747:M754" si="68">D747/F747</f>
        <v>0.78491620111731841</v>
      </c>
    </row>
    <row r="748" spans="1:13" x14ac:dyDescent="0.2">
      <c r="A748" s="29" t="s">
        <v>627</v>
      </c>
      <c r="B748" s="30" t="s">
        <v>2</v>
      </c>
      <c r="C748" s="16"/>
      <c r="D748" s="13">
        <v>744</v>
      </c>
      <c r="E748" s="13">
        <v>232</v>
      </c>
      <c r="F748" s="14">
        <f t="shared" si="67"/>
        <v>976</v>
      </c>
      <c r="G748" s="30" t="s">
        <v>33</v>
      </c>
      <c r="H748" s="16"/>
      <c r="I748" s="51" t="s">
        <v>817</v>
      </c>
      <c r="J748" s="51" t="s">
        <v>818</v>
      </c>
      <c r="K748" s="41" t="s">
        <v>819</v>
      </c>
      <c r="L748" s="30" t="s">
        <v>13</v>
      </c>
      <c r="M748" s="27">
        <f t="shared" si="68"/>
        <v>0.76229508196721307</v>
      </c>
    </row>
    <row r="749" spans="1:13" x14ac:dyDescent="0.2">
      <c r="A749" s="29" t="s">
        <v>628</v>
      </c>
      <c r="B749" s="30" t="s">
        <v>2</v>
      </c>
      <c r="C749" s="16"/>
      <c r="D749" s="13">
        <v>364</v>
      </c>
      <c r="E749" s="13">
        <v>141</v>
      </c>
      <c r="F749" s="14">
        <f t="shared" si="67"/>
        <v>505</v>
      </c>
      <c r="G749" s="30"/>
      <c r="H749" s="16"/>
      <c r="I749" s="16"/>
      <c r="J749" s="16"/>
      <c r="K749" s="17"/>
      <c r="L749" s="30" t="s">
        <v>13</v>
      </c>
      <c r="M749" s="27">
        <f t="shared" si="68"/>
        <v>0.72079207920792077</v>
      </c>
    </row>
    <row r="750" spans="1:13" x14ac:dyDescent="0.2">
      <c r="A750" s="29" t="s">
        <v>629</v>
      </c>
      <c r="B750" s="30" t="s">
        <v>2</v>
      </c>
      <c r="C750" s="16"/>
      <c r="D750" s="13">
        <v>5526</v>
      </c>
      <c r="E750" s="13">
        <v>1682</v>
      </c>
      <c r="F750" s="14">
        <f t="shared" si="67"/>
        <v>7208</v>
      </c>
      <c r="G750" s="30" t="s">
        <v>2</v>
      </c>
      <c r="H750" s="16"/>
      <c r="I750" s="51">
        <v>5606</v>
      </c>
      <c r="J750" s="51">
        <v>1563</v>
      </c>
      <c r="K750" s="17">
        <f>+J750+I750</f>
        <v>7169</v>
      </c>
      <c r="L750" s="30" t="s">
        <v>13</v>
      </c>
      <c r="M750" s="27">
        <f t="shared" si="68"/>
        <v>0.76664816870144281</v>
      </c>
    </row>
    <row r="751" spans="1:13" x14ac:dyDescent="0.2">
      <c r="A751" s="29" t="s">
        <v>630</v>
      </c>
      <c r="B751" s="30" t="s">
        <v>2</v>
      </c>
      <c r="C751" s="16"/>
      <c r="D751" s="13">
        <v>1049</v>
      </c>
      <c r="E751" s="13">
        <v>327</v>
      </c>
      <c r="F751" s="14">
        <f t="shared" si="67"/>
        <v>1376</v>
      </c>
      <c r="G751" s="30" t="s">
        <v>2</v>
      </c>
      <c r="H751" s="16"/>
      <c r="I751" s="16">
        <v>1002</v>
      </c>
      <c r="J751" s="16">
        <v>375</v>
      </c>
      <c r="K751" s="17">
        <f>+J751+I751</f>
        <v>1377</v>
      </c>
      <c r="L751" s="30" t="s">
        <v>13</v>
      </c>
      <c r="M751" s="27">
        <f t="shared" si="68"/>
        <v>0.76235465116279066</v>
      </c>
    </row>
    <row r="752" spans="1:13" x14ac:dyDescent="0.2">
      <c r="A752" s="29" t="s">
        <v>631</v>
      </c>
      <c r="B752" s="30" t="s">
        <v>2</v>
      </c>
      <c r="C752" s="16"/>
      <c r="D752" s="13">
        <v>269</v>
      </c>
      <c r="E752" s="13">
        <v>55</v>
      </c>
      <c r="F752" s="14">
        <f t="shared" si="67"/>
        <v>324</v>
      </c>
      <c r="G752" s="30" t="s">
        <v>60</v>
      </c>
      <c r="H752" s="16"/>
      <c r="I752" s="40" t="s">
        <v>820</v>
      </c>
      <c r="J752" s="40" t="s">
        <v>821</v>
      </c>
      <c r="K752" s="41" t="s">
        <v>822</v>
      </c>
      <c r="L752" s="30" t="s">
        <v>13</v>
      </c>
      <c r="M752" s="27">
        <f t="shared" si="68"/>
        <v>0.83024691358024694</v>
      </c>
    </row>
    <row r="753" spans="1:13" x14ac:dyDescent="0.2">
      <c r="A753" s="43" t="s">
        <v>632</v>
      </c>
      <c r="B753" s="30" t="s">
        <v>2</v>
      </c>
      <c r="C753" s="40"/>
      <c r="D753" s="44">
        <v>884</v>
      </c>
      <c r="E753" s="44">
        <v>350</v>
      </c>
      <c r="F753" s="14">
        <f t="shared" si="67"/>
        <v>1234</v>
      </c>
      <c r="G753" s="30"/>
      <c r="H753" s="40"/>
      <c r="I753" s="51"/>
      <c r="J753" s="51"/>
      <c r="K753" s="41"/>
      <c r="L753" s="30" t="s">
        <v>13</v>
      </c>
      <c r="M753" s="27">
        <f t="shared" si="68"/>
        <v>0.71636952998379255</v>
      </c>
    </row>
    <row r="754" spans="1:13" x14ac:dyDescent="0.2">
      <c r="A754" s="29" t="s">
        <v>633</v>
      </c>
      <c r="B754" s="30" t="s">
        <v>2</v>
      </c>
      <c r="C754" s="16"/>
      <c r="D754" s="13">
        <v>753</v>
      </c>
      <c r="E754" s="13">
        <v>159</v>
      </c>
      <c r="F754" s="14">
        <f t="shared" si="67"/>
        <v>912</v>
      </c>
      <c r="G754" s="30"/>
      <c r="H754" s="16"/>
      <c r="I754" s="51"/>
      <c r="J754" s="51"/>
      <c r="K754" s="41"/>
      <c r="L754" s="30" t="s">
        <v>13</v>
      </c>
      <c r="M754" s="27">
        <f t="shared" si="68"/>
        <v>0.82565789473684215</v>
      </c>
    </row>
    <row r="755" spans="1:13" x14ac:dyDescent="0.2">
      <c r="A755" s="29"/>
      <c r="B755" s="15"/>
      <c r="C755" s="16"/>
      <c r="D755" s="13"/>
      <c r="E755" s="13"/>
      <c r="F755" s="14"/>
      <c r="G755" s="15"/>
      <c r="H755" s="16"/>
      <c r="I755" s="16"/>
      <c r="J755" s="16"/>
      <c r="K755" s="17"/>
      <c r="L755" s="15"/>
      <c r="M755" s="27" t="s">
        <v>28</v>
      </c>
    </row>
    <row r="756" spans="1:13" x14ac:dyDescent="0.2">
      <c r="A756" s="19" t="s">
        <v>6</v>
      </c>
      <c r="B756" s="32">
        <f>COUNTIF(B747:B754,"=P")</f>
        <v>8</v>
      </c>
      <c r="C756" s="19">
        <f>COUNTIF(C747:C754,"=D")</f>
        <v>0</v>
      </c>
      <c r="D756" s="36"/>
      <c r="E756" s="36"/>
      <c r="F756" s="37"/>
      <c r="G756" s="15"/>
      <c r="H756" s="16"/>
      <c r="I756" s="16"/>
      <c r="J756" s="16"/>
      <c r="K756" s="17"/>
      <c r="L756" s="15"/>
      <c r="M756" s="27" t="s">
        <v>28</v>
      </c>
    </row>
    <row r="757" spans="1:13" x14ac:dyDescent="0.2">
      <c r="A757" s="29"/>
      <c r="B757" s="15"/>
      <c r="C757" s="16"/>
      <c r="D757" s="13"/>
      <c r="E757" s="13"/>
      <c r="F757" s="14"/>
      <c r="G757" s="15"/>
      <c r="H757" s="16"/>
      <c r="I757" s="16"/>
      <c r="J757" s="16"/>
      <c r="K757" s="17"/>
      <c r="L757" s="15"/>
      <c r="M757" s="27" t="s">
        <v>28</v>
      </c>
    </row>
    <row r="758" spans="1:13" x14ac:dyDescent="0.2">
      <c r="A758" s="89" t="s">
        <v>634</v>
      </c>
      <c r="B758" s="66"/>
      <c r="C758" s="63"/>
      <c r="D758" s="64"/>
      <c r="E758" s="64"/>
      <c r="F758" s="53"/>
      <c r="G758" s="66"/>
      <c r="H758" s="63"/>
      <c r="I758" s="63"/>
      <c r="J758" s="63"/>
      <c r="K758" s="65"/>
      <c r="L758" s="66"/>
      <c r="M758" s="61" t="s">
        <v>28</v>
      </c>
    </row>
    <row r="759" spans="1:13" x14ac:dyDescent="0.2">
      <c r="A759" s="62"/>
      <c r="B759" s="66"/>
      <c r="C759" s="63"/>
      <c r="D759" s="64"/>
      <c r="E759" s="64"/>
      <c r="F759" s="53"/>
      <c r="G759" s="66"/>
      <c r="H759" s="63"/>
      <c r="I759" s="63"/>
      <c r="J759" s="63"/>
      <c r="K759" s="65"/>
      <c r="L759" s="66"/>
      <c r="M759" s="61" t="s">
        <v>28</v>
      </c>
    </row>
    <row r="760" spans="1:13" x14ac:dyDescent="0.2">
      <c r="A760" s="62" t="s">
        <v>635</v>
      </c>
      <c r="B760" s="59" t="s">
        <v>2</v>
      </c>
      <c r="C760" s="63"/>
      <c r="D760" s="64">
        <v>1199</v>
      </c>
      <c r="E760" s="64">
        <v>615</v>
      </c>
      <c r="F760" s="53">
        <f t="shared" ref="F760:F767" si="69">SUM(D760:E760)</f>
        <v>1814</v>
      </c>
      <c r="G760" s="66"/>
      <c r="H760" s="63"/>
      <c r="I760" s="63"/>
      <c r="J760" s="63"/>
      <c r="K760" s="65"/>
      <c r="L760" s="59" t="s">
        <v>13</v>
      </c>
      <c r="M760" s="61">
        <f t="shared" ref="M760:M767" si="70">D760/F760</f>
        <v>0.66097023153252477</v>
      </c>
    </row>
    <row r="761" spans="1:13" x14ac:dyDescent="0.2">
      <c r="A761" s="62" t="s">
        <v>636</v>
      </c>
      <c r="B761" s="59" t="s">
        <v>2</v>
      </c>
      <c r="C761" s="63"/>
      <c r="D761" s="64">
        <v>1729</v>
      </c>
      <c r="E761" s="64">
        <v>823</v>
      </c>
      <c r="F761" s="53">
        <f t="shared" si="69"/>
        <v>2552</v>
      </c>
      <c r="G761" s="59" t="s">
        <v>2</v>
      </c>
      <c r="H761" s="63"/>
      <c r="I761" s="63">
        <v>1618</v>
      </c>
      <c r="J761" s="63">
        <v>916</v>
      </c>
      <c r="K761" s="65">
        <f>SUM(I761:J761)</f>
        <v>2534</v>
      </c>
      <c r="L761" s="59" t="s">
        <v>13</v>
      </c>
      <c r="M761" s="61">
        <f t="shared" si="70"/>
        <v>0.67750783699059558</v>
      </c>
    </row>
    <row r="762" spans="1:13" x14ac:dyDescent="0.2">
      <c r="A762" s="62" t="s">
        <v>637</v>
      </c>
      <c r="B762" s="59" t="s">
        <v>2</v>
      </c>
      <c r="C762" s="63"/>
      <c r="D762" s="64">
        <v>4278</v>
      </c>
      <c r="E762" s="64">
        <v>1690</v>
      </c>
      <c r="F762" s="53">
        <f t="shared" si="69"/>
        <v>5968</v>
      </c>
      <c r="G762" s="66"/>
      <c r="H762" s="63"/>
      <c r="I762" s="63"/>
      <c r="J762" s="63"/>
      <c r="K762" s="65"/>
      <c r="L762" s="59" t="s">
        <v>13</v>
      </c>
      <c r="M762" s="61">
        <f t="shared" si="70"/>
        <v>0.7168230563002681</v>
      </c>
    </row>
    <row r="763" spans="1:13" x14ac:dyDescent="0.2">
      <c r="A763" s="62" t="s">
        <v>638</v>
      </c>
      <c r="B763" s="59" t="s">
        <v>2</v>
      </c>
      <c r="C763" s="63"/>
      <c r="D763" s="64">
        <v>2374</v>
      </c>
      <c r="E763" s="64">
        <v>887</v>
      </c>
      <c r="F763" s="53">
        <f t="shared" si="69"/>
        <v>3261</v>
      </c>
      <c r="G763" s="66"/>
      <c r="H763" s="63"/>
      <c r="I763" s="63"/>
      <c r="J763" s="63"/>
      <c r="K763" s="65"/>
      <c r="L763" s="59" t="s">
        <v>13</v>
      </c>
      <c r="M763" s="61">
        <f t="shared" si="70"/>
        <v>0.72799754676479611</v>
      </c>
    </row>
    <row r="764" spans="1:13" x14ac:dyDescent="0.2">
      <c r="A764" s="62" t="s">
        <v>639</v>
      </c>
      <c r="B764" s="59" t="s">
        <v>2</v>
      </c>
      <c r="C764" s="63"/>
      <c r="D764" s="64">
        <v>1843</v>
      </c>
      <c r="E764" s="64">
        <v>707</v>
      </c>
      <c r="F764" s="53">
        <f t="shared" si="69"/>
        <v>2550</v>
      </c>
      <c r="G764" s="66"/>
      <c r="H764" s="63"/>
      <c r="I764" s="63"/>
      <c r="J764" s="63"/>
      <c r="K764" s="65"/>
      <c r="L764" s="59" t="s">
        <v>13</v>
      </c>
      <c r="M764" s="61">
        <f t="shared" si="70"/>
        <v>0.72274509803921572</v>
      </c>
    </row>
    <row r="765" spans="1:13" x14ac:dyDescent="0.2">
      <c r="A765" s="62" t="s">
        <v>640</v>
      </c>
      <c r="B765" s="59" t="s">
        <v>2</v>
      </c>
      <c r="C765" s="63"/>
      <c r="D765" s="64">
        <v>2067</v>
      </c>
      <c r="E765" s="64">
        <v>859</v>
      </c>
      <c r="F765" s="53">
        <f t="shared" si="69"/>
        <v>2926</v>
      </c>
      <c r="G765" s="59" t="s">
        <v>2</v>
      </c>
      <c r="H765" s="63"/>
      <c r="I765" s="63">
        <v>2465</v>
      </c>
      <c r="J765" s="63">
        <v>391</v>
      </c>
      <c r="K765" s="65">
        <f>+J765+I765</f>
        <v>2856</v>
      </c>
      <c r="L765" s="59" t="s">
        <v>13</v>
      </c>
      <c r="M765" s="61">
        <f t="shared" si="70"/>
        <v>0.70642515379357484</v>
      </c>
    </row>
    <row r="766" spans="1:13" x14ac:dyDescent="0.2">
      <c r="A766" s="62" t="s">
        <v>641</v>
      </c>
      <c r="B766" s="59" t="s">
        <v>2</v>
      </c>
      <c r="C766" s="63"/>
      <c r="D766" s="64">
        <v>2652</v>
      </c>
      <c r="E766" s="64">
        <v>1144</v>
      </c>
      <c r="F766" s="53">
        <f t="shared" si="69"/>
        <v>3796</v>
      </c>
      <c r="G766" s="66"/>
      <c r="H766" s="63"/>
      <c r="I766" s="63"/>
      <c r="J766" s="63"/>
      <c r="K766" s="65"/>
      <c r="L766" s="59" t="s">
        <v>13</v>
      </c>
      <c r="M766" s="61">
        <f t="shared" si="70"/>
        <v>0.69863013698630139</v>
      </c>
    </row>
    <row r="767" spans="1:13" x14ac:dyDescent="0.2">
      <c r="A767" s="62" t="s">
        <v>642</v>
      </c>
      <c r="B767" s="59" t="s">
        <v>2</v>
      </c>
      <c r="C767" s="63"/>
      <c r="D767" s="64">
        <v>2509</v>
      </c>
      <c r="E767" s="64">
        <v>1330</v>
      </c>
      <c r="F767" s="53">
        <f t="shared" si="69"/>
        <v>3839</v>
      </c>
      <c r="G767" s="59" t="s">
        <v>2</v>
      </c>
      <c r="H767" s="63"/>
      <c r="I767" s="63">
        <v>2509</v>
      </c>
      <c r="J767" s="63">
        <v>1330</v>
      </c>
      <c r="K767" s="65">
        <f>+J767+I767</f>
        <v>3839</v>
      </c>
      <c r="L767" s="59" t="s">
        <v>13</v>
      </c>
      <c r="M767" s="61">
        <f t="shared" si="70"/>
        <v>0.65355561344100022</v>
      </c>
    </row>
    <row r="768" spans="1:13" x14ac:dyDescent="0.2">
      <c r="A768" s="29"/>
      <c r="B768" s="15"/>
      <c r="C768" s="16"/>
      <c r="D768" s="13"/>
      <c r="E768" s="13"/>
      <c r="F768" s="14"/>
      <c r="G768" s="15"/>
      <c r="H768" s="16"/>
      <c r="I768" s="16"/>
      <c r="J768" s="16"/>
      <c r="K768" s="17"/>
      <c r="L768" s="15"/>
      <c r="M768" s="27" t="s">
        <v>28</v>
      </c>
    </row>
    <row r="769" spans="1:13" x14ac:dyDescent="0.2">
      <c r="A769" s="19" t="s">
        <v>6</v>
      </c>
      <c r="B769" s="32">
        <f>COUNTIF(B760:B767,"=P")</f>
        <v>8</v>
      </c>
      <c r="C769" s="19">
        <f>COUNTIF(C760:C767,"=D")</f>
        <v>0</v>
      </c>
      <c r="D769" s="36"/>
      <c r="E769" s="36"/>
      <c r="F769" s="37"/>
      <c r="G769" s="15"/>
      <c r="H769" s="16"/>
      <c r="I769" s="16"/>
      <c r="J769" s="16"/>
      <c r="K769" s="17"/>
      <c r="L769" s="15"/>
      <c r="M769" s="27" t="s">
        <v>28</v>
      </c>
    </row>
    <row r="770" spans="1:13" x14ac:dyDescent="0.2">
      <c r="A770" s="29"/>
      <c r="B770" s="15"/>
      <c r="C770" s="16"/>
      <c r="D770" s="13"/>
      <c r="E770" s="13"/>
      <c r="F770" s="14"/>
      <c r="G770" s="15"/>
      <c r="H770" s="16"/>
      <c r="I770" s="16"/>
      <c r="J770" s="16"/>
      <c r="K770" s="17"/>
      <c r="L770" s="15"/>
      <c r="M770" s="27" t="s">
        <v>28</v>
      </c>
    </row>
    <row r="771" spans="1:13" x14ac:dyDescent="0.2">
      <c r="A771" s="28" t="s">
        <v>643</v>
      </c>
      <c r="B771" s="15"/>
      <c r="C771" s="16"/>
      <c r="D771" s="13"/>
      <c r="E771" s="13"/>
      <c r="F771" s="14"/>
      <c r="G771" s="15"/>
      <c r="H771" s="16"/>
      <c r="I771" s="16"/>
      <c r="J771" s="16"/>
      <c r="K771" s="17"/>
      <c r="L771" s="15"/>
      <c r="M771" s="27" t="s">
        <v>28</v>
      </c>
    </row>
    <row r="772" spans="1:13" x14ac:dyDescent="0.2">
      <c r="A772" s="29"/>
      <c r="B772" s="15"/>
      <c r="C772" s="16"/>
      <c r="D772" s="13"/>
      <c r="E772" s="13"/>
      <c r="F772" s="14"/>
      <c r="G772" s="15"/>
      <c r="H772" s="16"/>
      <c r="I772" s="16"/>
      <c r="J772" s="16"/>
      <c r="K772" s="17"/>
      <c r="L772" s="15"/>
      <c r="M772" s="27" t="s">
        <v>28</v>
      </c>
    </row>
    <row r="773" spans="1:13" x14ac:dyDescent="0.2">
      <c r="A773" s="29" t="s">
        <v>644</v>
      </c>
      <c r="B773" s="30" t="s">
        <v>2</v>
      </c>
      <c r="C773" s="16"/>
      <c r="D773" s="13">
        <v>612</v>
      </c>
      <c r="E773" s="13">
        <v>155</v>
      </c>
      <c r="F773" s="14">
        <f t="shared" ref="F773:F803" si="71">SUM(D773:E773)</f>
        <v>767</v>
      </c>
      <c r="G773" s="15"/>
      <c r="H773" s="16"/>
      <c r="I773" s="16"/>
      <c r="J773" s="16"/>
      <c r="K773" s="17"/>
      <c r="L773" s="30" t="s">
        <v>13</v>
      </c>
      <c r="M773" s="27">
        <f t="shared" ref="M773:M803" si="72">D773/F773</f>
        <v>0.7979139504563233</v>
      </c>
    </row>
    <row r="774" spans="1:13" x14ac:dyDescent="0.2">
      <c r="A774" s="29" t="s">
        <v>645</v>
      </c>
      <c r="B774" s="30" t="s">
        <v>2</v>
      </c>
      <c r="C774" s="16"/>
      <c r="D774" s="13">
        <v>3427</v>
      </c>
      <c r="E774" s="13">
        <v>1184</v>
      </c>
      <c r="F774" s="14">
        <f t="shared" si="71"/>
        <v>4611</v>
      </c>
      <c r="G774" s="30" t="s">
        <v>33</v>
      </c>
      <c r="H774" s="16"/>
      <c r="I774" s="40" t="s">
        <v>823</v>
      </c>
      <c r="J774" s="40" t="s">
        <v>824</v>
      </c>
      <c r="K774" s="41" t="s">
        <v>833</v>
      </c>
      <c r="L774" s="30" t="s">
        <v>13</v>
      </c>
      <c r="M774" s="27">
        <f t="shared" si="72"/>
        <v>0.74322272825851221</v>
      </c>
    </row>
    <row r="775" spans="1:13" x14ac:dyDescent="0.2">
      <c r="A775" s="29" t="s">
        <v>646</v>
      </c>
      <c r="B775" s="30" t="s">
        <v>2</v>
      </c>
      <c r="C775" s="16"/>
      <c r="D775" s="13">
        <v>432</v>
      </c>
      <c r="E775" s="13">
        <v>186</v>
      </c>
      <c r="F775" s="14">
        <f t="shared" si="71"/>
        <v>618</v>
      </c>
      <c r="G775" s="15"/>
      <c r="H775" s="16"/>
      <c r="I775" s="16"/>
      <c r="J775" s="16"/>
      <c r="K775" s="17"/>
      <c r="L775" s="30" t="s">
        <v>13</v>
      </c>
      <c r="M775" s="27">
        <f t="shared" si="72"/>
        <v>0.69902912621359226</v>
      </c>
    </row>
    <row r="776" spans="1:13" x14ac:dyDescent="0.2">
      <c r="A776" s="29" t="s">
        <v>647</v>
      </c>
      <c r="B776" s="30" t="s">
        <v>2</v>
      </c>
      <c r="C776" s="16"/>
      <c r="D776" s="13">
        <v>950</v>
      </c>
      <c r="E776" s="13">
        <v>462</v>
      </c>
      <c r="F776" s="14">
        <f t="shared" si="71"/>
        <v>1412</v>
      </c>
      <c r="G776" s="30" t="s">
        <v>33</v>
      </c>
      <c r="H776" s="16"/>
      <c r="I776" s="40" t="s">
        <v>825</v>
      </c>
      <c r="J776" s="40" t="s">
        <v>826</v>
      </c>
      <c r="K776" s="41" t="s">
        <v>834</v>
      </c>
      <c r="L776" s="30" t="s">
        <v>13</v>
      </c>
      <c r="M776" s="27">
        <f t="shared" si="72"/>
        <v>0.67280453257790374</v>
      </c>
    </row>
    <row r="777" spans="1:13" x14ac:dyDescent="0.2">
      <c r="A777" s="29" t="s">
        <v>648</v>
      </c>
      <c r="B777" s="30" t="s">
        <v>2</v>
      </c>
      <c r="C777" s="16"/>
      <c r="D777" s="13">
        <v>848</v>
      </c>
      <c r="E777" s="13">
        <v>373</v>
      </c>
      <c r="F777" s="14">
        <f t="shared" si="71"/>
        <v>1221</v>
      </c>
      <c r="G777" s="30" t="s">
        <v>33</v>
      </c>
      <c r="H777" s="16"/>
      <c r="I777" s="40" t="s">
        <v>827</v>
      </c>
      <c r="J777" s="40" t="s">
        <v>828</v>
      </c>
      <c r="K777" s="17"/>
      <c r="L777" s="30" t="s">
        <v>13</v>
      </c>
      <c r="M777" s="27">
        <f t="shared" si="72"/>
        <v>0.69451269451269448</v>
      </c>
    </row>
    <row r="778" spans="1:13" x14ac:dyDescent="0.2">
      <c r="A778" s="29" t="s">
        <v>649</v>
      </c>
      <c r="B778" s="30" t="s">
        <v>2</v>
      </c>
      <c r="C778" s="16"/>
      <c r="D778" s="13">
        <v>196</v>
      </c>
      <c r="E778" s="13">
        <v>48</v>
      </c>
      <c r="F778" s="14">
        <f t="shared" si="71"/>
        <v>244</v>
      </c>
      <c r="G778" s="30" t="s">
        <v>2</v>
      </c>
      <c r="H778" s="16"/>
      <c r="I778" s="16">
        <v>193</v>
      </c>
      <c r="J778" s="16">
        <v>51</v>
      </c>
      <c r="K778" s="17">
        <f>+J778+I778</f>
        <v>244</v>
      </c>
      <c r="L778" s="30" t="s">
        <v>13</v>
      </c>
      <c r="M778" s="27">
        <f t="shared" si="72"/>
        <v>0.80327868852459017</v>
      </c>
    </row>
    <row r="779" spans="1:13" x14ac:dyDescent="0.2">
      <c r="A779" s="76" t="s">
        <v>650</v>
      </c>
      <c r="B779" s="77"/>
      <c r="C779" s="78" t="s">
        <v>3</v>
      </c>
      <c r="D779" s="79">
        <v>431</v>
      </c>
      <c r="E779" s="79">
        <v>386</v>
      </c>
      <c r="F779" s="80">
        <f t="shared" si="71"/>
        <v>817</v>
      </c>
      <c r="G779" s="77" t="s">
        <v>2</v>
      </c>
      <c r="H779" s="78"/>
      <c r="I779" s="78">
        <v>445</v>
      </c>
      <c r="J779" s="78">
        <v>348</v>
      </c>
      <c r="K779" s="81">
        <f>+J779+I779</f>
        <v>793</v>
      </c>
      <c r="L779" s="77" t="s">
        <v>96</v>
      </c>
      <c r="M779" s="82">
        <f t="shared" si="72"/>
        <v>0.52753977968176258</v>
      </c>
    </row>
    <row r="780" spans="1:13" x14ac:dyDescent="0.2">
      <c r="A780" s="29" t="s">
        <v>651</v>
      </c>
      <c r="B780" s="30" t="s">
        <v>2</v>
      </c>
      <c r="C780" s="16"/>
      <c r="D780" s="13">
        <v>1016</v>
      </c>
      <c r="E780" s="13">
        <v>502</v>
      </c>
      <c r="F780" s="14">
        <f t="shared" si="71"/>
        <v>1518</v>
      </c>
      <c r="G780" s="30" t="s">
        <v>2</v>
      </c>
      <c r="H780" s="16"/>
      <c r="I780" s="16">
        <v>1039</v>
      </c>
      <c r="J780" s="16">
        <v>462</v>
      </c>
      <c r="K780" s="17">
        <f>+J780+I780</f>
        <v>1501</v>
      </c>
      <c r="L780" s="30" t="s">
        <v>13</v>
      </c>
      <c r="M780" s="27">
        <f t="shared" si="72"/>
        <v>0.66930171277997363</v>
      </c>
    </row>
    <row r="781" spans="1:13" x14ac:dyDescent="0.2">
      <c r="A781" s="29" t="s">
        <v>652</v>
      </c>
      <c r="B781" s="30" t="s">
        <v>2</v>
      </c>
      <c r="C781" s="16"/>
      <c r="D781" s="13">
        <v>2223</v>
      </c>
      <c r="E781" s="13">
        <v>483</v>
      </c>
      <c r="F781" s="14">
        <f t="shared" si="71"/>
        <v>2706</v>
      </c>
      <c r="G781" s="30" t="s">
        <v>2</v>
      </c>
      <c r="H781" s="16"/>
      <c r="I781" s="16">
        <v>1439</v>
      </c>
      <c r="J781" s="16">
        <v>310</v>
      </c>
      <c r="K781" s="17">
        <f>+J781+I781</f>
        <v>1749</v>
      </c>
      <c r="L781" s="30" t="s">
        <v>13</v>
      </c>
      <c r="M781" s="27">
        <f t="shared" si="72"/>
        <v>0.8215077605321508</v>
      </c>
    </row>
    <row r="782" spans="1:13" x14ac:dyDescent="0.2">
      <c r="A782" s="29" t="s">
        <v>653</v>
      </c>
      <c r="B782" s="30" t="s">
        <v>2</v>
      </c>
      <c r="C782" s="16"/>
      <c r="D782" s="13">
        <v>161</v>
      </c>
      <c r="E782" s="13">
        <v>23</v>
      </c>
      <c r="F782" s="14">
        <f t="shared" si="71"/>
        <v>184</v>
      </c>
      <c r="G782" s="15"/>
      <c r="H782" s="16"/>
      <c r="I782" s="16"/>
      <c r="J782" s="16"/>
      <c r="K782" s="17"/>
      <c r="L782" s="30" t="s">
        <v>13</v>
      </c>
      <c r="M782" s="27">
        <f t="shared" si="72"/>
        <v>0.875</v>
      </c>
    </row>
    <row r="783" spans="1:13" x14ac:dyDescent="0.2">
      <c r="A783" s="29" t="s">
        <v>654</v>
      </c>
      <c r="B783" s="30" t="s">
        <v>2</v>
      </c>
      <c r="C783" s="16"/>
      <c r="D783" s="13">
        <v>788</v>
      </c>
      <c r="E783" s="13">
        <v>202</v>
      </c>
      <c r="F783" s="14">
        <f t="shared" si="71"/>
        <v>990</v>
      </c>
      <c r="G783" s="15"/>
      <c r="H783" s="16"/>
      <c r="I783" s="16"/>
      <c r="J783" s="16"/>
      <c r="K783" s="17"/>
      <c r="L783" s="30" t="s">
        <v>13</v>
      </c>
      <c r="M783" s="27">
        <f t="shared" si="72"/>
        <v>0.79595959595959598</v>
      </c>
    </row>
    <row r="784" spans="1:13" x14ac:dyDescent="0.2">
      <c r="A784" s="29" t="s">
        <v>655</v>
      </c>
      <c r="B784" s="30" t="s">
        <v>2</v>
      </c>
      <c r="C784" s="16"/>
      <c r="D784" s="13">
        <v>460</v>
      </c>
      <c r="E784" s="13">
        <v>102</v>
      </c>
      <c r="F784" s="14">
        <f t="shared" si="71"/>
        <v>562</v>
      </c>
      <c r="G784" s="15"/>
      <c r="H784" s="16"/>
      <c r="I784" s="16"/>
      <c r="J784" s="16"/>
      <c r="K784" s="17"/>
      <c r="L784" s="30" t="s">
        <v>13</v>
      </c>
      <c r="M784" s="27">
        <f t="shared" si="72"/>
        <v>0.81850533807829184</v>
      </c>
    </row>
    <row r="785" spans="1:13" x14ac:dyDescent="0.2">
      <c r="A785" s="29" t="s">
        <v>656</v>
      </c>
      <c r="B785" s="30" t="s">
        <v>2</v>
      </c>
      <c r="C785" s="16"/>
      <c r="D785" s="13">
        <v>948</v>
      </c>
      <c r="E785" s="13">
        <v>288</v>
      </c>
      <c r="F785" s="14">
        <f t="shared" si="71"/>
        <v>1236</v>
      </c>
      <c r="G785" s="30" t="s">
        <v>2</v>
      </c>
      <c r="H785" s="16"/>
      <c r="I785" s="16">
        <v>905</v>
      </c>
      <c r="J785" s="16">
        <v>332</v>
      </c>
      <c r="K785" s="17">
        <f>+J785+I785</f>
        <v>1237</v>
      </c>
      <c r="L785" s="30" t="s">
        <v>13</v>
      </c>
      <c r="M785" s="27">
        <f t="shared" si="72"/>
        <v>0.76699029126213591</v>
      </c>
    </row>
    <row r="786" spans="1:13" x14ac:dyDescent="0.2">
      <c r="A786" s="29" t="s">
        <v>657</v>
      </c>
      <c r="B786" s="30" t="s">
        <v>2</v>
      </c>
      <c r="C786" s="16"/>
      <c r="D786" s="13">
        <v>382</v>
      </c>
      <c r="E786" s="13">
        <v>122</v>
      </c>
      <c r="F786" s="14">
        <f t="shared" si="71"/>
        <v>504</v>
      </c>
      <c r="G786" s="30" t="s">
        <v>2</v>
      </c>
      <c r="H786" s="16"/>
      <c r="I786" s="16">
        <v>341</v>
      </c>
      <c r="J786" s="16">
        <v>161</v>
      </c>
      <c r="K786" s="17">
        <f>+J786+I786</f>
        <v>502</v>
      </c>
      <c r="L786" s="30" t="s">
        <v>13</v>
      </c>
      <c r="M786" s="27">
        <f t="shared" si="72"/>
        <v>0.75793650793650791</v>
      </c>
    </row>
    <row r="787" spans="1:13" x14ac:dyDescent="0.2">
      <c r="A787" s="29" t="s">
        <v>658</v>
      </c>
      <c r="B787" s="30" t="s">
        <v>2</v>
      </c>
      <c r="C787" s="16"/>
      <c r="D787" s="13">
        <v>1460</v>
      </c>
      <c r="E787" s="13">
        <v>289</v>
      </c>
      <c r="F787" s="14">
        <f t="shared" si="71"/>
        <v>1749</v>
      </c>
      <c r="G787" s="30" t="s">
        <v>2</v>
      </c>
      <c r="H787" s="16"/>
      <c r="I787" s="16">
        <v>1312</v>
      </c>
      <c r="J787" s="16">
        <v>440</v>
      </c>
      <c r="K787" s="17">
        <f>+J787+I787</f>
        <v>1752</v>
      </c>
      <c r="L787" s="30" t="s">
        <v>13</v>
      </c>
      <c r="M787" s="27">
        <f t="shared" si="72"/>
        <v>0.83476272155517439</v>
      </c>
    </row>
    <row r="788" spans="1:13" x14ac:dyDescent="0.2">
      <c r="A788" s="29" t="s">
        <v>659</v>
      </c>
      <c r="B788" s="30" t="s">
        <v>2</v>
      </c>
      <c r="C788" s="16"/>
      <c r="D788" s="13">
        <v>219</v>
      </c>
      <c r="E788" s="13">
        <v>51</v>
      </c>
      <c r="F788" s="14">
        <f t="shared" si="71"/>
        <v>270</v>
      </c>
      <c r="G788" s="30" t="s">
        <v>2</v>
      </c>
      <c r="H788" s="16"/>
      <c r="I788" s="16">
        <v>222</v>
      </c>
      <c r="J788" s="16">
        <v>49</v>
      </c>
      <c r="K788" s="17">
        <f>+J788+I788</f>
        <v>271</v>
      </c>
      <c r="L788" s="30" t="s">
        <v>13</v>
      </c>
      <c r="M788" s="27">
        <f t="shared" si="72"/>
        <v>0.81111111111111112</v>
      </c>
    </row>
    <row r="789" spans="1:13" x14ac:dyDescent="0.2">
      <c r="A789" s="29" t="s">
        <v>660</v>
      </c>
      <c r="B789" s="30" t="s">
        <v>2</v>
      </c>
      <c r="C789" s="16"/>
      <c r="D789" s="13">
        <v>226</v>
      </c>
      <c r="E789" s="13">
        <v>32</v>
      </c>
      <c r="F789" s="14">
        <f t="shared" si="71"/>
        <v>258</v>
      </c>
      <c r="G789" s="15"/>
      <c r="H789" s="16"/>
      <c r="I789" s="16"/>
      <c r="J789" s="16"/>
      <c r="K789" s="17"/>
      <c r="L789" s="30" t="s">
        <v>13</v>
      </c>
      <c r="M789" s="27">
        <f t="shared" si="72"/>
        <v>0.87596899224806202</v>
      </c>
    </row>
    <row r="790" spans="1:13" x14ac:dyDescent="0.2">
      <c r="A790" s="29" t="s">
        <v>661</v>
      </c>
      <c r="B790" s="30" t="s">
        <v>2</v>
      </c>
      <c r="C790" s="16"/>
      <c r="D790" s="13">
        <v>1302</v>
      </c>
      <c r="E790" s="13">
        <v>561</v>
      </c>
      <c r="F790" s="14">
        <f t="shared" si="71"/>
        <v>1863</v>
      </c>
      <c r="G790" s="30" t="s">
        <v>2</v>
      </c>
      <c r="H790" s="16"/>
      <c r="I790" s="16">
        <v>1277</v>
      </c>
      <c r="J790" s="16">
        <v>576</v>
      </c>
      <c r="K790" s="17">
        <f>+J790+I790</f>
        <v>1853</v>
      </c>
      <c r="L790" s="30" t="s">
        <v>13</v>
      </c>
      <c r="M790" s="27">
        <f t="shared" si="72"/>
        <v>0.69887278582930756</v>
      </c>
    </row>
    <row r="791" spans="1:13" x14ac:dyDescent="0.2">
      <c r="A791" s="29" t="s">
        <v>662</v>
      </c>
      <c r="B791" s="30" t="s">
        <v>2</v>
      </c>
      <c r="C791" s="16"/>
      <c r="D791" s="13">
        <v>982</v>
      </c>
      <c r="E791" s="13">
        <v>408</v>
      </c>
      <c r="F791" s="14">
        <f t="shared" si="71"/>
        <v>1390</v>
      </c>
      <c r="G791" s="15"/>
      <c r="H791" s="16"/>
      <c r="I791" s="16"/>
      <c r="J791" s="16"/>
      <c r="K791" s="17"/>
      <c r="L791" s="30" t="s">
        <v>13</v>
      </c>
      <c r="M791" s="27">
        <f t="shared" si="72"/>
        <v>0.70647482014388485</v>
      </c>
    </row>
    <row r="792" spans="1:13" x14ac:dyDescent="0.2">
      <c r="A792" s="43" t="s">
        <v>663</v>
      </c>
      <c r="B792" s="30" t="s">
        <v>2</v>
      </c>
      <c r="C792" s="40"/>
      <c r="D792" s="44">
        <v>199</v>
      </c>
      <c r="E792" s="44">
        <v>54</v>
      </c>
      <c r="F792" s="14">
        <f t="shared" si="71"/>
        <v>253</v>
      </c>
      <c r="G792" s="30"/>
      <c r="H792" s="40"/>
      <c r="I792" s="40"/>
      <c r="J792" s="40"/>
      <c r="K792" s="41"/>
      <c r="L792" s="30" t="s">
        <v>13</v>
      </c>
      <c r="M792" s="27">
        <f t="shared" si="72"/>
        <v>0.7865612648221344</v>
      </c>
    </row>
    <row r="793" spans="1:13" x14ac:dyDescent="0.2">
      <c r="A793" s="43" t="s">
        <v>664</v>
      </c>
      <c r="B793" s="30" t="s">
        <v>2</v>
      </c>
      <c r="C793" s="40"/>
      <c r="D793" s="44">
        <v>109</v>
      </c>
      <c r="E793" s="44">
        <v>48</v>
      </c>
      <c r="F793" s="14">
        <f t="shared" si="71"/>
        <v>157</v>
      </c>
      <c r="G793" s="30"/>
      <c r="H793" s="40"/>
      <c r="I793" s="40"/>
      <c r="J793" s="40"/>
      <c r="K793" s="41"/>
      <c r="L793" s="30" t="s">
        <v>13</v>
      </c>
      <c r="M793" s="27">
        <f t="shared" si="72"/>
        <v>0.69426751592356684</v>
      </c>
    </row>
    <row r="794" spans="1:13" x14ac:dyDescent="0.2">
      <c r="A794" s="29" t="s">
        <v>665</v>
      </c>
      <c r="B794" s="30" t="s">
        <v>2</v>
      </c>
      <c r="C794" s="16"/>
      <c r="D794" s="13">
        <v>762</v>
      </c>
      <c r="E794" s="13">
        <v>189</v>
      </c>
      <c r="F794" s="14">
        <f t="shared" si="71"/>
        <v>951</v>
      </c>
      <c r="G794" s="15"/>
      <c r="H794" s="16"/>
      <c r="I794" s="16"/>
      <c r="J794" s="16"/>
      <c r="K794" s="17"/>
      <c r="L794" s="30" t="s">
        <v>13</v>
      </c>
      <c r="M794" s="27">
        <f t="shared" si="72"/>
        <v>0.80126182965299686</v>
      </c>
    </row>
    <row r="795" spans="1:13" x14ac:dyDescent="0.2">
      <c r="A795" s="29" t="s">
        <v>666</v>
      </c>
      <c r="B795" s="30" t="s">
        <v>2</v>
      </c>
      <c r="C795" s="16"/>
      <c r="D795" s="13">
        <v>2681</v>
      </c>
      <c r="E795" s="13">
        <v>1263</v>
      </c>
      <c r="F795" s="14">
        <f t="shared" si="71"/>
        <v>3944</v>
      </c>
      <c r="G795" s="30" t="s">
        <v>2</v>
      </c>
      <c r="H795" s="16"/>
      <c r="I795" s="16">
        <v>2694</v>
      </c>
      <c r="J795" s="16">
        <v>1244</v>
      </c>
      <c r="K795" s="17">
        <f>+J795+I795</f>
        <v>3938</v>
      </c>
      <c r="L795" s="30" t="s">
        <v>13</v>
      </c>
      <c r="M795" s="27">
        <f t="shared" si="72"/>
        <v>0.67976673427991885</v>
      </c>
    </row>
    <row r="796" spans="1:13" x14ac:dyDescent="0.2">
      <c r="A796" s="29" t="s">
        <v>667</v>
      </c>
      <c r="B796" s="30" t="s">
        <v>2</v>
      </c>
      <c r="C796" s="16"/>
      <c r="D796" s="13">
        <v>628</v>
      </c>
      <c r="E796" s="13">
        <v>218</v>
      </c>
      <c r="F796" s="14">
        <f t="shared" si="71"/>
        <v>846</v>
      </c>
      <c r="G796" s="30" t="s">
        <v>33</v>
      </c>
      <c r="H796" s="16"/>
      <c r="I796" s="40" t="s">
        <v>829</v>
      </c>
      <c r="J796" s="40" t="s">
        <v>830</v>
      </c>
      <c r="K796" s="41" t="s">
        <v>835</v>
      </c>
      <c r="L796" s="30" t="s">
        <v>13</v>
      </c>
      <c r="M796" s="27">
        <f t="shared" si="72"/>
        <v>0.74231678486997632</v>
      </c>
    </row>
    <row r="797" spans="1:13" x14ac:dyDescent="0.2">
      <c r="A797" s="29" t="s">
        <v>668</v>
      </c>
      <c r="B797" s="30" t="s">
        <v>2</v>
      </c>
      <c r="C797" s="16"/>
      <c r="D797" s="13">
        <v>7128</v>
      </c>
      <c r="E797" s="13">
        <v>2724</v>
      </c>
      <c r="F797" s="14">
        <f t="shared" si="71"/>
        <v>9852</v>
      </c>
      <c r="G797" s="30" t="s">
        <v>2</v>
      </c>
      <c r="H797" s="16"/>
      <c r="I797" s="16">
        <v>7102</v>
      </c>
      <c r="J797" s="16">
        <v>2695</v>
      </c>
      <c r="K797" s="17">
        <f>+J797+I797</f>
        <v>9797</v>
      </c>
      <c r="L797" s="30" t="s">
        <v>13</v>
      </c>
      <c r="M797" s="27">
        <f t="shared" si="72"/>
        <v>0.72350791717417784</v>
      </c>
    </row>
    <row r="798" spans="1:13" x14ac:dyDescent="0.2">
      <c r="A798" s="29" t="s">
        <v>669</v>
      </c>
      <c r="B798" s="30" t="s">
        <v>2</v>
      </c>
      <c r="C798" s="16"/>
      <c r="D798" s="13">
        <v>1202</v>
      </c>
      <c r="E798" s="13">
        <v>654</v>
      </c>
      <c r="F798" s="14">
        <f t="shared" si="71"/>
        <v>1856</v>
      </c>
      <c r="G798" s="15"/>
      <c r="H798" s="16"/>
      <c r="I798" s="16"/>
      <c r="J798" s="16"/>
      <c r="K798" s="17"/>
      <c r="L798" s="30" t="s">
        <v>13</v>
      </c>
      <c r="M798" s="27">
        <f t="shared" si="72"/>
        <v>0.64762931034482762</v>
      </c>
    </row>
    <row r="799" spans="1:13" x14ac:dyDescent="0.2">
      <c r="A799" s="29" t="s">
        <v>670</v>
      </c>
      <c r="B799" s="30" t="s">
        <v>2</v>
      </c>
      <c r="C799" s="16"/>
      <c r="D799" s="13">
        <v>2662</v>
      </c>
      <c r="E799" s="13">
        <v>1069</v>
      </c>
      <c r="F799" s="14">
        <f t="shared" si="71"/>
        <v>3731</v>
      </c>
      <c r="G799" s="30" t="s">
        <v>2</v>
      </c>
      <c r="H799" s="16"/>
      <c r="I799" s="16">
        <v>2432</v>
      </c>
      <c r="J799" s="16">
        <v>1292</v>
      </c>
      <c r="K799" s="17">
        <f>+J799+I799</f>
        <v>3724</v>
      </c>
      <c r="L799" s="30" t="s">
        <v>13</v>
      </c>
      <c r="M799" s="27">
        <f t="shared" si="72"/>
        <v>0.71348164031090855</v>
      </c>
    </row>
    <row r="800" spans="1:13" x14ac:dyDescent="0.2">
      <c r="A800" s="29" t="s">
        <v>671</v>
      </c>
      <c r="B800" s="30" t="s">
        <v>2</v>
      </c>
      <c r="C800" s="16"/>
      <c r="D800" s="13">
        <v>1023</v>
      </c>
      <c r="E800" s="13">
        <v>364</v>
      </c>
      <c r="F800" s="14">
        <f t="shared" si="71"/>
        <v>1387</v>
      </c>
      <c r="G800" s="15"/>
      <c r="H800" s="16"/>
      <c r="I800" s="16"/>
      <c r="J800" s="16"/>
      <c r="K800" s="17"/>
      <c r="L800" s="30" t="s">
        <v>13</v>
      </c>
      <c r="M800" s="27">
        <f t="shared" si="72"/>
        <v>0.7375630857966835</v>
      </c>
    </row>
    <row r="801" spans="1:13" x14ac:dyDescent="0.2">
      <c r="A801" s="29" t="s">
        <v>672</v>
      </c>
      <c r="B801" s="30" t="s">
        <v>2</v>
      </c>
      <c r="C801" s="16"/>
      <c r="D801" s="13">
        <v>644</v>
      </c>
      <c r="E801" s="13">
        <v>253</v>
      </c>
      <c r="F801" s="14">
        <f t="shared" si="71"/>
        <v>897</v>
      </c>
      <c r="G801" s="30" t="s">
        <v>2</v>
      </c>
      <c r="H801" s="16"/>
      <c r="I801" s="16">
        <v>730</v>
      </c>
      <c r="J801" s="16">
        <v>162</v>
      </c>
      <c r="K801" s="17">
        <f>+J801+I801</f>
        <v>892</v>
      </c>
      <c r="L801" s="30" t="s">
        <v>13</v>
      </c>
      <c r="M801" s="27">
        <f t="shared" si="72"/>
        <v>0.71794871794871795</v>
      </c>
    </row>
    <row r="802" spans="1:13" x14ac:dyDescent="0.2">
      <c r="A802" s="29" t="s">
        <v>673</v>
      </c>
      <c r="B802" s="30" t="s">
        <v>2</v>
      </c>
      <c r="C802" s="16"/>
      <c r="D802" s="13">
        <v>532</v>
      </c>
      <c r="E802" s="13">
        <v>229</v>
      </c>
      <c r="F802" s="14">
        <f t="shared" si="71"/>
        <v>761</v>
      </c>
      <c r="G802" s="15"/>
      <c r="H802" s="16"/>
      <c r="I802" s="16"/>
      <c r="J802" s="16"/>
      <c r="K802" s="17"/>
      <c r="L802" s="30" t="s">
        <v>13</v>
      </c>
      <c r="M802" s="27">
        <f t="shared" si="72"/>
        <v>0.69908015768725362</v>
      </c>
    </row>
    <row r="803" spans="1:13" x14ac:dyDescent="0.2">
      <c r="A803" s="29" t="s">
        <v>674</v>
      </c>
      <c r="B803" s="30" t="s">
        <v>2</v>
      </c>
      <c r="C803" s="16"/>
      <c r="D803" s="13">
        <v>360</v>
      </c>
      <c r="E803" s="13">
        <v>71</v>
      </c>
      <c r="F803" s="14">
        <f t="shared" si="71"/>
        <v>431</v>
      </c>
      <c r="G803" s="30" t="s">
        <v>2</v>
      </c>
      <c r="H803" s="16"/>
      <c r="I803" s="16">
        <v>350</v>
      </c>
      <c r="J803" s="16">
        <v>80</v>
      </c>
      <c r="K803" s="17">
        <f>+J803+I803</f>
        <v>430</v>
      </c>
      <c r="L803" s="30" t="s">
        <v>13</v>
      </c>
      <c r="M803" s="27">
        <f t="shared" si="72"/>
        <v>0.83526682134570762</v>
      </c>
    </row>
    <row r="804" spans="1:13" x14ac:dyDescent="0.2">
      <c r="A804" s="29"/>
      <c r="B804" s="15"/>
      <c r="C804" s="16"/>
      <c r="D804" s="13"/>
      <c r="E804" s="13"/>
      <c r="F804" s="14"/>
      <c r="G804" s="15"/>
      <c r="H804" s="16"/>
      <c r="I804" s="16"/>
      <c r="J804" s="16"/>
      <c r="K804" s="17"/>
      <c r="L804" s="15"/>
      <c r="M804" s="27" t="s">
        <v>28</v>
      </c>
    </row>
    <row r="805" spans="1:13" x14ac:dyDescent="0.2">
      <c r="A805" s="19" t="s">
        <v>6</v>
      </c>
      <c r="B805" s="32">
        <f>COUNTIF(B773:B803,"=P")</f>
        <v>30</v>
      </c>
      <c r="C805" s="19">
        <f>COUNTIF(C773:C803,"=D")</f>
        <v>1</v>
      </c>
      <c r="D805" s="36"/>
      <c r="E805" s="36"/>
      <c r="F805" s="37"/>
      <c r="G805" s="32"/>
      <c r="H805" s="16"/>
      <c r="I805" s="16"/>
      <c r="J805" s="16"/>
      <c r="K805" s="17"/>
      <c r="L805" s="15"/>
      <c r="M805" s="27" t="s">
        <v>28</v>
      </c>
    </row>
    <row r="806" spans="1:13" x14ac:dyDescent="0.2">
      <c r="A806" s="49"/>
      <c r="B806" s="15"/>
      <c r="C806" s="16"/>
      <c r="D806" s="13"/>
      <c r="E806" s="13"/>
      <c r="F806" s="14"/>
      <c r="G806" s="15"/>
      <c r="H806" s="16"/>
      <c r="I806" s="16"/>
      <c r="J806" s="16"/>
      <c r="K806" s="17"/>
      <c r="L806" s="15"/>
      <c r="M806" s="27" t="s">
        <v>28</v>
      </c>
    </row>
    <row r="807" spans="1:13" x14ac:dyDescent="0.2">
      <c r="A807" s="28" t="s">
        <v>675</v>
      </c>
      <c r="B807" s="15"/>
      <c r="C807" s="16"/>
      <c r="D807" s="13"/>
      <c r="E807" s="13"/>
      <c r="F807" s="14"/>
      <c r="G807" s="15"/>
      <c r="H807" s="16"/>
      <c r="I807" s="16"/>
      <c r="J807" s="16"/>
      <c r="K807" s="17"/>
      <c r="L807" s="15"/>
      <c r="M807" s="27" t="s">
        <v>28</v>
      </c>
    </row>
    <row r="808" spans="1:13" x14ac:dyDescent="0.2">
      <c r="A808" s="29"/>
      <c r="B808" s="15"/>
      <c r="C808" s="16"/>
      <c r="D808" s="13"/>
      <c r="E808" s="13"/>
      <c r="F808" s="14"/>
      <c r="G808" s="15"/>
      <c r="H808" s="16"/>
      <c r="I808" s="16"/>
      <c r="J808" s="16"/>
      <c r="K808" s="17"/>
      <c r="L808" s="15"/>
      <c r="M808" s="27" t="s">
        <v>28</v>
      </c>
    </row>
    <row r="809" spans="1:13" x14ac:dyDescent="0.2">
      <c r="A809" s="29" t="s">
        <v>676</v>
      </c>
      <c r="B809" s="30" t="s">
        <v>2</v>
      </c>
      <c r="C809" s="16"/>
      <c r="D809" s="13">
        <v>917</v>
      </c>
      <c r="E809" s="13">
        <v>375</v>
      </c>
      <c r="F809" s="14">
        <f t="shared" ref="F809:F833" si="73">SUM(D809:E809)</f>
        <v>1292</v>
      </c>
      <c r="G809" s="30" t="s">
        <v>62</v>
      </c>
      <c r="H809" s="16"/>
      <c r="I809" s="51" t="s">
        <v>831</v>
      </c>
      <c r="J809" s="51" t="s">
        <v>832</v>
      </c>
      <c r="K809" s="41" t="s">
        <v>836</v>
      </c>
      <c r="L809" s="30" t="s">
        <v>13</v>
      </c>
      <c r="M809" s="27">
        <f t="shared" ref="M809:M833" si="74">D809/F809</f>
        <v>0.70975232198142413</v>
      </c>
    </row>
    <row r="810" spans="1:13" x14ac:dyDescent="0.2">
      <c r="A810" s="29" t="s">
        <v>677</v>
      </c>
      <c r="B810" s="30" t="s">
        <v>2</v>
      </c>
      <c r="C810" s="16"/>
      <c r="D810" s="13">
        <v>4325</v>
      </c>
      <c r="E810" s="13">
        <v>1511</v>
      </c>
      <c r="F810" s="14">
        <f t="shared" si="73"/>
        <v>5836</v>
      </c>
      <c r="G810" s="30" t="s">
        <v>62</v>
      </c>
      <c r="H810" s="16"/>
      <c r="I810" s="51" t="s">
        <v>837</v>
      </c>
      <c r="J810" s="51" t="s">
        <v>838</v>
      </c>
      <c r="K810" s="41" t="s">
        <v>839</v>
      </c>
      <c r="L810" s="30" t="s">
        <v>13</v>
      </c>
      <c r="M810" s="27">
        <f t="shared" si="74"/>
        <v>0.74108978752570254</v>
      </c>
    </row>
    <row r="811" spans="1:13" x14ac:dyDescent="0.2">
      <c r="A811" s="29" t="s">
        <v>678</v>
      </c>
      <c r="B811" s="30" t="s">
        <v>2</v>
      </c>
      <c r="C811" s="16"/>
      <c r="D811" s="13">
        <v>530</v>
      </c>
      <c r="E811" s="13">
        <v>228</v>
      </c>
      <c r="F811" s="14">
        <f t="shared" si="73"/>
        <v>758</v>
      </c>
      <c r="G811" s="30" t="s">
        <v>33</v>
      </c>
      <c r="H811" s="16"/>
      <c r="I811" s="51" t="s">
        <v>840</v>
      </c>
      <c r="J811" s="51" t="s">
        <v>841</v>
      </c>
      <c r="K811" s="41" t="s">
        <v>842</v>
      </c>
      <c r="L811" s="30" t="s">
        <v>13</v>
      </c>
      <c r="M811" s="27">
        <f t="shared" si="74"/>
        <v>0.69920844327176779</v>
      </c>
    </row>
    <row r="812" spans="1:13" x14ac:dyDescent="0.2">
      <c r="A812" s="29" t="s">
        <v>679</v>
      </c>
      <c r="B812" s="30" t="s">
        <v>2</v>
      </c>
      <c r="C812" s="16"/>
      <c r="D812" s="13">
        <v>508</v>
      </c>
      <c r="E812" s="13">
        <v>234</v>
      </c>
      <c r="F812" s="14">
        <f t="shared" si="73"/>
        <v>742</v>
      </c>
      <c r="G812" s="30" t="s">
        <v>62</v>
      </c>
      <c r="H812" s="40"/>
      <c r="I812" s="51" t="s">
        <v>843</v>
      </c>
      <c r="J812" s="51" t="s">
        <v>844</v>
      </c>
      <c r="K812" s="41" t="s">
        <v>845</v>
      </c>
      <c r="L812" s="30" t="s">
        <v>13</v>
      </c>
      <c r="M812" s="27">
        <f t="shared" si="74"/>
        <v>0.6846361185983828</v>
      </c>
    </row>
    <row r="813" spans="1:13" x14ac:dyDescent="0.2">
      <c r="A813" s="29" t="s">
        <v>680</v>
      </c>
      <c r="B813" s="30" t="s">
        <v>2</v>
      </c>
      <c r="C813" s="16"/>
      <c r="D813" s="13">
        <v>692</v>
      </c>
      <c r="E813" s="13">
        <v>231</v>
      </c>
      <c r="F813" s="14">
        <f t="shared" si="73"/>
        <v>923</v>
      </c>
      <c r="G813" s="30"/>
      <c r="H813" s="16"/>
      <c r="I813" s="16"/>
      <c r="J813" s="16"/>
      <c r="K813" s="17"/>
      <c r="L813" s="30" t="s">
        <v>13</v>
      </c>
      <c r="M813" s="27">
        <f t="shared" si="74"/>
        <v>0.7497291440953413</v>
      </c>
    </row>
    <row r="814" spans="1:13" x14ac:dyDescent="0.2">
      <c r="A814" s="29" t="s">
        <v>681</v>
      </c>
      <c r="B814" s="30" t="s">
        <v>2</v>
      </c>
      <c r="C814" s="16"/>
      <c r="D814" s="13">
        <v>1910</v>
      </c>
      <c r="E814" s="13">
        <v>832</v>
      </c>
      <c r="F814" s="14">
        <f t="shared" si="73"/>
        <v>2742</v>
      </c>
      <c r="G814" s="30" t="s">
        <v>62</v>
      </c>
      <c r="H814" s="16"/>
      <c r="I814" s="40" t="s">
        <v>846</v>
      </c>
      <c r="J814" s="40" t="s">
        <v>847</v>
      </c>
      <c r="K814" s="41" t="s">
        <v>848</v>
      </c>
      <c r="L814" s="30" t="s">
        <v>13</v>
      </c>
      <c r="M814" s="27">
        <f t="shared" si="74"/>
        <v>0.69657184536834427</v>
      </c>
    </row>
    <row r="815" spans="1:13" x14ac:dyDescent="0.2">
      <c r="A815" s="29" t="s">
        <v>682</v>
      </c>
      <c r="B815" s="30" t="s">
        <v>2</v>
      </c>
      <c r="C815" s="16"/>
      <c r="D815" s="13">
        <v>1180</v>
      </c>
      <c r="E815" s="13">
        <v>378</v>
      </c>
      <c r="F815" s="14">
        <f t="shared" si="73"/>
        <v>1558</v>
      </c>
      <c r="G815" s="30" t="s">
        <v>60</v>
      </c>
      <c r="H815" s="40"/>
      <c r="I815" s="51" t="s">
        <v>849</v>
      </c>
      <c r="J815" s="51" t="s">
        <v>850</v>
      </c>
      <c r="K815" s="41" t="s">
        <v>851</v>
      </c>
      <c r="L815" s="30" t="s">
        <v>13</v>
      </c>
      <c r="M815" s="27">
        <f t="shared" si="74"/>
        <v>0.75738125802310652</v>
      </c>
    </row>
    <row r="816" spans="1:13" x14ac:dyDescent="0.2">
      <c r="A816" s="29" t="s">
        <v>683</v>
      </c>
      <c r="B816" s="30" t="s">
        <v>2</v>
      </c>
      <c r="C816" s="16"/>
      <c r="D816" s="13">
        <v>888</v>
      </c>
      <c r="E816" s="13">
        <v>419</v>
      </c>
      <c r="F816" s="14">
        <f t="shared" si="73"/>
        <v>1307</v>
      </c>
      <c r="G816" s="15"/>
      <c r="H816" s="16"/>
      <c r="I816" s="16"/>
      <c r="J816" s="16"/>
      <c r="K816" s="17"/>
      <c r="L816" s="30" t="s">
        <v>13</v>
      </c>
      <c r="M816" s="27">
        <f t="shared" si="74"/>
        <v>0.67941851568477429</v>
      </c>
    </row>
    <row r="817" spans="1:13" x14ac:dyDescent="0.2">
      <c r="A817" s="29" t="s">
        <v>684</v>
      </c>
      <c r="B817" s="30" t="s">
        <v>2</v>
      </c>
      <c r="C817" s="16"/>
      <c r="D817" s="13">
        <v>634</v>
      </c>
      <c r="E817" s="13">
        <v>308</v>
      </c>
      <c r="F817" s="14">
        <f t="shared" si="73"/>
        <v>942</v>
      </c>
      <c r="G817" s="30"/>
      <c r="H817" s="16"/>
      <c r="I817" s="48"/>
      <c r="J817" s="48"/>
      <c r="K817" s="17"/>
      <c r="L817" s="30" t="s">
        <v>13</v>
      </c>
      <c r="M817" s="27">
        <f t="shared" si="74"/>
        <v>0.67303609341825898</v>
      </c>
    </row>
    <row r="818" spans="1:13" x14ac:dyDescent="0.2">
      <c r="A818" s="29" t="s">
        <v>685</v>
      </c>
      <c r="B818" s="30" t="s">
        <v>2</v>
      </c>
      <c r="C818" s="16"/>
      <c r="D818" s="13">
        <v>608</v>
      </c>
      <c r="E818" s="13">
        <v>262</v>
      </c>
      <c r="F818" s="14">
        <f t="shared" si="73"/>
        <v>870</v>
      </c>
      <c r="G818" s="30" t="s">
        <v>2</v>
      </c>
      <c r="H818" s="16"/>
      <c r="I818" s="48">
        <v>636</v>
      </c>
      <c r="J818" s="48">
        <v>238</v>
      </c>
      <c r="K818" s="17">
        <f>+J818+I818</f>
        <v>874</v>
      </c>
      <c r="L818" s="30" t="s">
        <v>13</v>
      </c>
      <c r="M818" s="27">
        <f t="shared" si="74"/>
        <v>0.69885057471264367</v>
      </c>
    </row>
    <row r="819" spans="1:13" x14ac:dyDescent="0.2">
      <c r="A819" s="29" t="s">
        <v>686</v>
      </c>
      <c r="B819" s="30" t="s">
        <v>2</v>
      </c>
      <c r="C819" s="16"/>
      <c r="D819" s="13">
        <v>601</v>
      </c>
      <c r="E819" s="13">
        <v>211</v>
      </c>
      <c r="F819" s="14">
        <f t="shared" si="73"/>
        <v>812</v>
      </c>
      <c r="G819" s="30" t="s">
        <v>2</v>
      </c>
      <c r="H819" s="16"/>
      <c r="I819" s="40">
        <v>611</v>
      </c>
      <c r="J819" s="40">
        <v>200</v>
      </c>
      <c r="K819" s="41">
        <f>+J819+I819</f>
        <v>811</v>
      </c>
      <c r="L819" s="30" t="s">
        <v>13</v>
      </c>
      <c r="M819" s="27">
        <f t="shared" si="74"/>
        <v>0.74014778325123154</v>
      </c>
    </row>
    <row r="820" spans="1:13" x14ac:dyDescent="0.2">
      <c r="A820" s="29" t="s">
        <v>687</v>
      </c>
      <c r="B820" s="30" t="s">
        <v>2</v>
      </c>
      <c r="C820" s="16"/>
      <c r="D820" s="13">
        <v>675</v>
      </c>
      <c r="E820" s="13">
        <v>256</v>
      </c>
      <c r="F820" s="14">
        <f t="shared" si="73"/>
        <v>931</v>
      </c>
      <c r="G820" s="30" t="s">
        <v>33</v>
      </c>
      <c r="H820" s="16"/>
      <c r="I820" s="51" t="s">
        <v>852</v>
      </c>
      <c r="J820" s="51" t="s">
        <v>853</v>
      </c>
      <c r="K820" s="41" t="s">
        <v>854</v>
      </c>
      <c r="L820" s="30" t="s">
        <v>13</v>
      </c>
      <c r="M820" s="27">
        <f t="shared" si="74"/>
        <v>0.72502685284640167</v>
      </c>
    </row>
    <row r="821" spans="1:13" x14ac:dyDescent="0.2">
      <c r="A821" s="29" t="s">
        <v>688</v>
      </c>
      <c r="B821" s="30" t="s">
        <v>2</v>
      </c>
      <c r="C821" s="16"/>
      <c r="D821" s="13">
        <v>1301</v>
      </c>
      <c r="E821" s="13">
        <v>428</v>
      </c>
      <c r="F821" s="14">
        <f t="shared" si="73"/>
        <v>1729</v>
      </c>
      <c r="G821" s="30" t="s">
        <v>855</v>
      </c>
      <c r="H821" s="16"/>
      <c r="I821" s="51" t="s">
        <v>856</v>
      </c>
      <c r="J821" s="51" t="s">
        <v>857</v>
      </c>
      <c r="K821" s="41" t="s">
        <v>858</v>
      </c>
      <c r="L821" s="30" t="s">
        <v>13</v>
      </c>
      <c r="M821" s="27">
        <f t="shared" si="74"/>
        <v>0.75245806824754191</v>
      </c>
    </row>
    <row r="822" spans="1:13" x14ac:dyDescent="0.2">
      <c r="A822" s="29" t="s">
        <v>689</v>
      </c>
      <c r="B822" s="30" t="s">
        <v>2</v>
      </c>
      <c r="C822" s="16"/>
      <c r="D822" s="13">
        <v>808</v>
      </c>
      <c r="E822" s="13">
        <v>481</v>
      </c>
      <c r="F822" s="14">
        <f t="shared" si="73"/>
        <v>1289</v>
      </c>
      <c r="G822" s="30" t="s">
        <v>33</v>
      </c>
      <c r="H822" s="16"/>
      <c r="I822" s="51" t="s">
        <v>859</v>
      </c>
      <c r="J822" s="51" t="s">
        <v>860</v>
      </c>
      <c r="K822" s="41" t="s">
        <v>861</v>
      </c>
      <c r="L822" s="30" t="s">
        <v>13</v>
      </c>
      <c r="M822" s="27">
        <f t="shared" si="74"/>
        <v>0.62684251357641585</v>
      </c>
    </row>
    <row r="823" spans="1:13" x14ac:dyDescent="0.2">
      <c r="A823" s="29" t="s">
        <v>690</v>
      </c>
      <c r="B823" s="30" t="s">
        <v>2</v>
      </c>
      <c r="C823" s="16"/>
      <c r="D823" s="13">
        <v>1494</v>
      </c>
      <c r="E823" s="13">
        <v>591</v>
      </c>
      <c r="F823" s="14">
        <f t="shared" si="73"/>
        <v>2085</v>
      </c>
      <c r="G823" s="30" t="s">
        <v>2</v>
      </c>
      <c r="H823" s="16"/>
      <c r="I823" s="16">
        <v>1541</v>
      </c>
      <c r="J823" s="16">
        <v>544</v>
      </c>
      <c r="K823" s="17">
        <f>+J823+I823</f>
        <v>2085</v>
      </c>
      <c r="L823" s="30" t="s">
        <v>13</v>
      </c>
      <c r="M823" s="27">
        <f t="shared" si="74"/>
        <v>0.71654676258992811</v>
      </c>
    </row>
    <row r="824" spans="1:13" x14ac:dyDescent="0.2">
      <c r="A824" s="29" t="s">
        <v>691</v>
      </c>
      <c r="B824" s="30" t="s">
        <v>2</v>
      </c>
      <c r="C824" s="16"/>
      <c r="D824" s="13">
        <v>1597</v>
      </c>
      <c r="E824" s="13">
        <v>720</v>
      </c>
      <c r="F824" s="50">
        <f t="shared" si="73"/>
        <v>2317</v>
      </c>
      <c r="G824" s="30" t="s">
        <v>2</v>
      </c>
      <c r="H824" s="16"/>
      <c r="I824" s="48">
        <v>1505</v>
      </c>
      <c r="J824" s="48">
        <v>811</v>
      </c>
      <c r="K824" s="17">
        <f>+J824+I824</f>
        <v>2316</v>
      </c>
      <c r="L824" s="30" t="s">
        <v>13</v>
      </c>
      <c r="M824" s="27">
        <f t="shared" si="74"/>
        <v>0.6892533448424687</v>
      </c>
    </row>
    <row r="825" spans="1:13" x14ac:dyDescent="0.2">
      <c r="A825" s="29" t="s">
        <v>692</v>
      </c>
      <c r="B825" s="30" t="s">
        <v>2</v>
      </c>
      <c r="C825" s="16"/>
      <c r="D825" s="13">
        <v>1292</v>
      </c>
      <c r="E825" s="13">
        <v>482</v>
      </c>
      <c r="F825" s="14">
        <f t="shared" si="73"/>
        <v>1774</v>
      </c>
      <c r="G825" s="30" t="s">
        <v>62</v>
      </c>
      <c r="H825" s="16"/>
      <c r="I825" s="51" t="s">
        <v>862</v>
      </c>
      <c r="J825" s="51" t="s">
        <v>863</v>
      </c>
      <c r="K825" s="41" t="s">
        <v>864</v>
      </c>
      <c r="L825" s="30" t="s">
        <v>13</v>
      </c>
      <c r="M825" s="27">
        <f t="shared" si="74"/>
        <v>0.72829763246899659</v>
      </c>
    </row>
    <row r="826" spans="1:13" x14ac:dyDescent="0.2">
      <c r="A826" s="29" t="s">
        <v>693</v>
      </c>
      <c r="B826" s="30" t="s">
        <v>2</v>
      </c>
      <c r="C826" s="16"/>
      <c r="D826" s="13">
        <v>676</v>
      </c>
      <c r="E826" s="13">
        <v>203</v>
      </c>
      <c r="F826" s="14">
        <f t="shared" si="73"/>
        <v>879</v>
      </c>
      <c r="G826" s="30" t="s">
        <v>62</v>
      </c>
      <c r="H826" s="16"/>
      <c r="I826" s="51" t="s">
        <v>865</v>
      </c>
      <c r="J826" s="51" t="s">
        <v>866</v>
      </c>
      <c r="K826" s="41" t="s">
        <v>867</v>
      </c>
      <c r="L826" s="30" t="s">
        <v>13</v>
      </c>
      <c r="M826" s="27">
        <f t="shared" si="74"/>
        <v>0.76905574516496022</v>
      </c>
    </row>
    <row r="827" spans="1:13" x14ac:dyDescent="0.2">
      <c r="A827" s="29" t="s">
        <v>694</v>
      </c>
      <c r="B827" s="30" t="s">
        <v>2</v>
      </c>
      <c r="C827" s="16"/>
      <c r="D827" s="13">
        <v>264</v>
      </c>
      <c r="E827" s="13">
        <v>117</v>
      </c>
      <c r="F827" s="14">
        <f t="shared" si="73"/>
        <v>381</v>
      </c>
      <c r="G827" s="30" t="s">
        <v>33</v>
      </c>
      <c r="H827" s="16"/>
      <c r="I827" s="51" t="s">
        <v>868</v>
      </c>
      <c r="J827" s="51" t="s">
        <v>869</v>
      </c>
      <c r="K827" s="41" t="s">
        <v>870</v>
      </c>
      <c r="L827" s="30" t="s">
        <v>13</v>
      </c>
      <c r="M827" s="27">
        <f t="shared" si="74"/>
        <v>0.69291338582677164</v>
      </c>
    </row>
    <row r="828" spans="1:13" x14ac:dyDescent="0.2">
      <c r="A828" s="29" t="s">
        <v>695</v>
      </c>
      <c r="B828" s="30" t="s">
        <v>2</v>
      </c>
      <c r="C828" s="16"/>
      <c r="D828" s="13">
        <v>1035</v>
      </c>
      <c r="E828" s="13">
        <v>460</v>
      </c>
      <c r="F828" s="14">
        <f t="shared" si="73"/>
        <v>1495</v>
      </c>
      <c r="G828" s="30" t="s">
        <v>33</v>
      </c>
      <c r="H828" s="40"/>
      <c r="I828" s="40" t="s">
        <v>871</v>
      </c>
      <c r="J828" s="40" t="s">
        <v>872</v>
      </c>
      <c r="K828" s="41" t="s">
        <v>873</v>
      </c>
      <c r="L828" s="30" t="s">
        <v>13</v>
      </c>
      <c r="M828" s="27">
        <f t="shared" si="74"/>
        <v>0.69230769230769229</v>
      </c>
    </row>
    <row r="829" spans="1:13" x14ac:dyDescent="0.2">
      <c r="A829" s="29" t="s">
        <v>696</v>
      </c>
      <c r="B829" s="30" t="s">
        <v>2</v>
      </c>
      <c r="C829" s="16"/>
      <c r="D829" s="13">
        <v>793</v>
      </c>
      <c r="E829" s="13">
        <v>269</v>
      </c>
      <c r="F829" s="14">
        <f t="shared" si="73"/>
        <v>1062</v>
      </c>
      <c r="G829" s="30" t="s">
        <v>2</v>
      </c>
      <c r="H829" s="16"/>
      <c r="I829" s="16">
        <v>771</v>
      </c>
      <c r="J829" s="16">
        <v>283</v>
      </c>
      <c r="K829" s="17">
        <f>+J829+I829</f>
        <v>1054</v>
      </c>
      <c r="L829" s="30" t="s">
        <v>13</v>
      </c>
      <c r="M829" s="27">
        <f t="shared" si="74"/>
        <v>0.74670433145009418</v>
      </c>
    </row>
    <row r="830" spans="1:13" x14ac:dyDescent="0.2">
      <c r="A830" s="29" t="s">
        <v>697</v>
      </c>
      <c r="B830" s="30" t="s">
        <v>2</v>
      </c>
      <c r="C830" s="16"/>
      <c r="D830" s="13">
        <v>5235</v>
      </c>
      <c r="E830" s="13">
        <v>3421</v>
      </c>
      <c r="F830" s="14">
        <f t="shared" si="73"/>
        <v>8656</v>
      </c>
      <c r="G830" s="30" t="s">
        <v>33</v>
      </c>
      <c r="H830" s="16"/>
      <c r="I830" s="40" t="s">
        <v>874</v>
      </c>
      <c r="J830" s="40" t="s">
        <v>875</v>
      </c>
      <c r="K830" s="41" t="s">
        <v>876</v>
      </c>
      <c r="L830" s="30" t="s">
        <v>96</v>
      </c>
      <c r="M830" s="27">
        <f t="shared" si="74"/>
        <v>0.60478280961182995</v>
      </c>
    </row>
    <row r="831" spans="1:13" x14ac:dyDescent="0.2">
      <c r="A831" s="29" t="s">
        <v>698</v>
      </c>
      <c r="B831" s="30" t="s">
        <v>2</v>
      </c>
      <c r="C831" s="16"/>
      <c r="D831" s="13">
        <v>1081</v>
      </c>
      <c r="E831" s="13">
        <v>660</v>
      </c>
      <c r="F831" s="14">
        <f t="shared" si="73"/>
        <v>1741</v>
      </c>
      <c r="G831" s="30" t="s">
        <v>33</v>
      </c>
      <c r="H831" s="16"/>
      <c r="I831" s="51" t="s">
        <v>877</v>
      </c>
      <c r="J831" s="51" t="s">
        <v>878</v>
      </c>
      <c r="K831" s="41" t="s">
        <v>879</v>
      </c>
      <c r="L831" s="30" t="s">
        <v>13</v>
      </c>
      <c r="M831" s="27">
        <f t="shared" si="74"/>
        <v>0.62090752441125785</v>
      </c>
    </row>
    <row r="832" spans="1:13" x14ac:dyDescent="0.2">
      <c r="A832" s="29" t="s">
        <v>699</v>
      </c>
      <c r="B832" s="30" t="s">
        <v>2</v>
      </c>
      <c r="C832" s="16"/>
      <c r="D832" s="13">
        <v>1691</v>
      </c>
      <c r="E832" s="13">
        <v>637</v>
      </c>
      <c r="F832" s="14">
        <f t="shared" si="73"/>
        <v>2328</v>
      </c>
      <c r="G832" s="30" t="s">
        <v>33</v>
      </c>
      <c r="H832" s="16"/>
      <c r="I832" s="40" t="s">
        <v>880</v>
      </c>
      <c r="J832" s="40" t="s">
        <v>881</v>
      </c>
      <c r="K832" s="41" t="s">
        <v>882</v>
      </c>
      <c r="L832" s="30" t="s">
        <v>13</v>
      </c>
      <c r="M832" s="27">
        <f t="shared" si="74"/>
        <v>0.72637457044673537</v>
      </c>
    </row>
    <row r="833" spans="1:13" x14ac:dyDescent="0.2">
      <c r="A833" s="29" t="s">
        <v>700</v>
      </c>
      <c r="B833" s="30" t="s">
        <v>2</v>
      </c>
      <c r="C833" s="16"/>
      <c r="D833" s="13">
        <v>1056</v>
      </c>
      <c r="E833" s="13">
        <v>261</v>
      </c>
      <c r="F833" s="14">
        <f t="shared" si="73"/>
        <v>1317</v>
      </c>
      <c r="G833" s="30" t="s">
        <v>2</v>
      </c>
      <c r="H833" s="16"/>
      <c r="I833" s="48">
        <v>922</v>
      </c>
      <c r="J833" s="48">
        <v>393</v>
      </c>
      <c r="K833" s="17">
        <f>+J833+I833</f>
        <v>1315</v>
      </c>
      <c r="L833" s="30" t="s">
        <v>13</v>
      </c>
      <c r="M833" s="27">
        <f t="shared" si="74"/>
        <v>0.80182232346241455</v>
      </c>
    </row>
    <row r="834" spans="1:13" x14ac:dyDescent="0.2">
      <c r="A834" s="29"/>
      <c r="B834" s="15"/>
      <c r="C834" s="16"/>
      <c r="D834" s="13"/>
      <c r="E834" s="13"/>
      <c r="F834" s="14"/>
      <c r="G834" s="15"/>
      <c r="H834" s="16"/>
      <c r="I834" s="16"/>
      <c r="J834" s="16"/>
      <c r="K834" s="17"/>
      <c r="L834" s="15"/>
      <c r="M834" s="27" t="s">
        <v>28</v>
      </c>
    </row>
    <row r="835" spans="1:13" x14ac:dyDescent="0.2">
      <c r="A835" s="19" t="s">
        <v>6</v>
      </c>
      <c r="B835" s="32">
        <f>COUNTIF(B809:B833,"=P")</f>
        <v>25</v>
      </c>
      <c r="C835" s="19">
        <f>COUNTIF(C809:C833,"=D")</f>
        <v>0</v>
      </c>
      <c r="D835" s="36"/>
      <c r="E835" s="36"/>
      <c r="F835" s="37"/>
      <c r="G835" s="15"/>
      <c r="H835" s="16"/>
      <c r="I835" s="16"/>
      <c r="J835" s="16"/>
      <c r="K835" s="17"/>
      <c r="L835" s="15"/>
      <c r="M835" s="27" t="s">
        <v>28</v>
      </c>
    </row>
    <row r="836" spans="1:13" x14ac:dyDescent="0.2">
      <c r="A836" s="29"/>
      <c r="B836" s="15"/>
      <c r="C836" s="16"/>
      <c r="D836" s="13"/>
      <c r="E836" s="13"/>
      <c r="F836" s="14"/>
      <c r="G836" s="15"/>
      <c r="H836" s="16"/>
      <c r="I836" s="16"/>
      <c r="J836" s="16"/>
      <c r="K836" s="17"/>
      <c r="L836" s="15"/>
      <c r="M836" s="27" t="s">
        <v>28</v>
      </c>
    </row>
    <row r="837" spans="1:13" x14ac:dyDescent="0.2">
      <c r="A837" s="89" t="s">
        <v>701</v>
      </c>
      <c r="B837" s="66"/>
      <c r="C837" s="63"/>
      <c r="D837" s="64"/>
      <c r="E837" s="64"/>
      <c r="F837" s="53"/>
      <c r="G837" s="66"/>
      <c r="H837" s="63"/>
      <c r="I837" s="63"/>
      <c r="J837" s="63"/>
      <c r="K837" s="65"/>
      <c r="L837" s="66"/>
      <c r="M837" s="61" t="s">
        <v>28</v>
      </c>
    </row>
    <row r="838" spans="1:13" x14ac:dyDescent="0.2">
      <c r="A838" s="62"/>
      <c r="B838" s="66"/>
      <c r="C838" s="63"/>
      <c r="D838" s="64"/>
      <c r="E838" s="64"/>
      <c r="F838" s="53"/>
      <c r="G838" s="66"/>
      <c r="H838" s="63"/>
      <c r="I838" s="63"/>
      <c r="J838" s="63"/>
      <c r="K838" s="65"/>
      <c r="L838" s="66"/>
      <c r="M838" s="61" t="s">
        <v>28</v>
      </c>
    </row>
    <row r="839" spans="1:13" s="18" customFormat="1" x14ac:dyDescent="0.2">
      <c r="A839" s="58" t="s">
        <v>702</v>
      </c>
      <c r="B839" s="59" t="s">
        <v>2</v>
      </c>
      <c r="C839" s="99"/>
      <c r="D839" s="100">
        <v>1397</v>
      </c>
      <c r="E839" s="60">
        <v>626</v>
      </c>
      <c r="F839" s="53">
        <f t="shared" ref="F839:F865" si="75">SUM(D839:E839)</f>
        <v>2023</v>
      </c>
      <c r="G839" s="59"/>
      <c r="H839" s="63"/>
      <c r="I839" s="63"/>
      <c r="J839" s="63"/>
      <c r="K839" s="65"/>
      <c r="L839" s="59" t="s">
        <v>13</v>
      </c>
      <c r="M839" s="61">
        <f t="shared" ref="M839:M865" si="76">D839/F839</f>
        <v>0.69055857637172513</v>
      </c>
    </row>
    <row r="840" spans="1:13" x14ac:dyDescent="0.2">
      <c r="A840" s="62" t="s">
        <v>703</v>
      </c>
      <c r="B840" s="59" t="s">
        <v>2</v>
      </c>
      <c r="C840" s="63"/>
      <c r="D840" s="64">
        <v>1577</v>
      </c>
      <c r="E840" s="64">
        <v>396</v>
      </c>
      <c r="F840" s="53">
        <f t="shared" si="75"/>
        <v>1973</v>
      </c>
      <c r="G840" s="66"/>
      <c r="H840" s="63"/>
      <c r="I840" s="63"/>
      <c r="J840" s="63"/>
      <c r="K840" s="65"/>
      <c r="L840" s="59" t="s">
        <v>13</v>
      </c>
      <c r="M840" s="61">
        <f t="shared" si="76"/>
        <v>0.79929042067916878</v>
      </c>
    </row>
    <row r="841" spans="1:13" x14ac:dyDescent="0.2">
      <c r="A841" s="62" t="s">
        <v>704</v>
      </c>
      <c r="B841" s="59" t="s">
        <v>2</v>
      </c>
      <c r="C841" s="63"/>
      <c r="D841" s="64">
        <v>641</v>
      </c>
      <c r="E841" s="64">
        <v>136</v>
      </c>
      <c r="F841" s="53">
        <f t="shared" si="75"/>
        <v>777</v>
      </c>
      <c r="G841" s="59"/>
      <c r="H841" s="63"/>
      <c r="I841" s="63"/>
      <c r="J841" s="63"/>
      <c r="K841" s="65"/>
      <c r="L841" s="59" t="s">
        <v>13</v>
      </c>
      <c r="M841" s="61">
        <f t="shared" si="76"/>
        <v>0.82496782496782495</v>
      </c>
    </row>
    <row r="842" spans="1:13" x14ac:dyDescent="0.2">
      <c r="A842" s="62" t="s">
        <v>705</v>
      </c>
      <c r="B842" s="59" t="s">
        <v>2</v>
      </c>
      <c r="C842" s="63"/>
      <c r="D842" s="64">
        <v>1586</v>
      </c>
      <c r="E842" s="64">
        <v>600</v>
      </c>
      <c r="F842" s="53">
        <f t="shared" si="75"/>
        <v>2186</v>
      </c>
      <c r="G842" s="66"/>
      <c r="H842" s="63"/>
      <c r="I842" s="63"/>
      <c r="J842" s="63"/>
      <c r="K842" s="65"/>
      <c r="L842" s="59" t="s">
        <v>13</v>
      </c>
      <c r="M842" s="61">
        <f t="shared" si="76"/>
        <v>0.72552607502287281</v>
      </c>
    </row>
    <row r="843" spans="1:13" x14ac:dyDescent="0.2">
      <c r="A843" s="62" t="s">
        <v>706</v>
      </c>
      <c r="B843" s="59" t="s">
        <v>2</v>
      </c>
      <c r="C843" s="63"/>
      <c r="D843" s="64">
        <v>1404</v>
      </c>
      <c r="E843" s="64">
        <v>476</v>
      </c>
      <c r="F843" s="53">
        <f t="shared" si="75"/>
        <v>1880</v>
      </c>
      <c r="G843" s="66"/>
      <c r="H843" s="63"/>
      <c r="I843" s="63"/>
      <c r="J843" s="63"/>
      <c r="K843" s="65"/>
      <c r="L843" s="59" t="s">
        <v>13</v>
      </c>
      <c r="M843" s="61">
        <f t="shared" si="76"/>
        <v>0.7468085106382979</v>
      </c>
    </row>
    <row r="844" spans="1:13" x14ac:dyDescent="0.2">
      <c r="A844" s="62" t="s">
        <v>707</v>
      </c>
      <c r="B844" s="59" t="s">
        <v>2</v>
      </c>
      <c r="C844" s="63"/>
      <c r="D844" s="64">
        <v>1507</v>
      </c>
      <c r="E844" s="64">
        <v>1176</v>
      </c>
      <c r="F844" s="53">
        <f t="shared" si="75"/>
        <v>2683</v>
      </c>
      <c r="G844" s="66"/>
      <c r="H844" s="63"/>
      <c r="I844" s="63"/>
      <c r="J844" s="63"/>
      <c r="K844" s="65"/>
      <c r="L844" s="59" t="s">
        <v>13</v>
      </c>
      <c r="M844" s="61">
        <f t="shared" si="76"/>
        <v>0.56168468132687288</v>
      </c>
    </row>
    <row r="845" spans="1:13" x14ac:dyDescent="0.2">
      <c r="A845" s="62" t="s">
        <v>708</v>
      </c>
      <c r="B845" s="59" t="s">
        <v>2</v>
      </c>
      <c r="C845" s="63"/>
      <c r="D845" s="64">
        <v>1207</v>
      </c>
      <c r="E845" s="64">
        <v>453</v>
      </c>
      <c r="F845" s="53">
        <f t="shared" si="75"/>
        <v>1660</v>
      </c>
      <c r="G845" s="66"/>
      <c r="H845" s="63"/>
      <c r="I845" s="63"/>
      <c r="J845" s="63"/>
      <c r="K845" s="65"/>
      <c r="L845" s="59" t="s">
        <v>13</v>
      </c>
      <c r="M845" s="61">
        <f t="shared" si="76"/>
        <v>0.72710843373493972</v>
      </c>
    </row>
    <row r="846" spans="1:13" x14ac:dyDescent="0.2">
      <c r="A846" s="62" t="s">
        <v>709</v>
      </c>
      <c r="B846" s="59" t="s">
        <v>2</v>
      </c>
      <c r="C846" s="63"/>
      <c r="D846" s="64">
        <v>1097</v>
      </c>
      <c r="E846" s="64">
        <v>395</v>
      </c>
      <c r="F846" s="53">
        <f t="shared" si="75"/>
        <v>1492</v>
      </c>
      <c r="G846" s="66"/>
      <c r="H846" s="63"/>
      <c r="I846" s="63"/>
      <c r="J846" s="63"/>
      <c r="K846" s="65"/>
      <c r="L846" s="59" t="s">
        <v>13</v>
      </c>
      <c r="M846" s="61">
        <f t="shared" si="76"/>
        <v>0.73525469168900803</v>
      </c>
    </row>
    <row r="847" spans="1:13" x14ac:dyDescent="0.2">
      <c r="A847" s="62" t="s">
        <v>710</v>
      </c>
      <c r="B847" s="59" t="s">
        <v>2</v>
      </c>
      <c r="C847" s="63"/>
      <c r="D847" s="64">
        <v>2519</v>
      </c>
      <c r="E847" s="64">
        <v>445</v>
      </c>
      <c r="F847" s="53">
        <f t="shared" si="75"/>
        <v>2964</v>
      </c>
      <c r="G847" s="66"/>
      <c r="H847" s="63"/>
      <c r="I847" s="63"/>
      <c r="J847" s="63"/>
      <c r="K847" s="65"/>
      <c r="L847" s="59" t="s">
        <v>13</v>
      </c>
      <c r="M847" s="61">
        <f t="shared" si="76"/>
        <v>0.84986504723346834</v>
      </c>
    </row>
    <row r="848" spans="1:13" x14ac:dyDescent="0.2">
      <c r="A848" s="62" t="s">
        <v>711</v>
      </c>
      <c r="B848" s="59" t="s">
        <v>2</v>
      </c>
      <c r="C848" s="63"/>
      <c r="D848" s="64">
        <v>2095</v>
      </c>
      <c r="E848" s="64">
        <v>896</v>
      </c>
      <c r="F848" s="53">
        <f t="shared" si="75"/>
        <v>2991</v>
      </c>
      <c r="G848" s="66"/>
      <c r="H848" s="63"/>
      <c r="I848" s="63"/>
      <c r="J848" s="63"/>
      <c r="K848" s="65"/>
      <c r="L848" s="59" t="s">
        <v>13</v>
      </c>
      <c r="M848" s="61">
        <f t="shared" si="76"/>
        <v>0.70043463724506849</v>
      </c>
    </row>
    <row r="849" spans="1:13" x14ac:dyDescent="0.2">
      <c r="A849" s="62" t="s">
        <v>712</v>
      </c>
      <c r="B849" s="59" t="s">
        <v>2</v>
      </c>
      <c r="C849" s="63"/>
      <c r="D849" s="64">
        <v>1550</v>
      </c>
      <c r="E849" s="64">
        <v>749</v>
      </c>
      <c r="F849" s="53">
        <f t="shared" si="75"/>
        <v>2299</v>
      </c>
      <c r="G849" s="66"/>
      <c r="H849" s="63"/>
      <c r="I849" s="63"/>
      <c r="J849" s="63"/>
      <c r="K849" s="65"/>
      <c r="L849" s="59" t="s">
        <v>13</v>
      </c>
      <c r="M849" s="61">
        <f t="shared" si="76"/>
        <v>0.67420617659852111</v>
      </c>
    </row>
    <row r="850" spans="1:13" x14ac:dyDescent="0.2">
      <c r="A850" s="58" t="s">
        <v>713</v>
      </c>
      <c r="B850" s="59" t="s">
        <v>2</v>
      </c>
      <c r="C850" s="45"/>
      <c r="D850" s="60">
        <v>1113</v>
      </c>
      <c r="E850" s="60">
        <v>384</v>
      </c>
      <c r="F850" s="53">
        <f t="shared" si="75"/>
        <v>1497</v>
      </c>
      <c r="G850" s="59"/>
      <c r="H850" s="45"/>
      <c r="I850" s="45"/>
      <c r="J850" s="45"/>
      <c r="K850" s="42"/>
      <c r="L850" s="59" t="s">
        <v>13</v>
      </c>
      <c r="M850" s="61">
        <f t="shared" si="76"/>
        <v>0.74348697394789576</v>
      </c>
    </row>
    <row r="851" spans="1:13" x14ac:dyDescent="0.2">
      <c r="A851" s="62" t="s">
        <v>714</v>
      </c>
      <c r="B851" s="59" t="s">
        <v>2</v>
      </c>
      <c r="C851" s="63"/>
      <c r="D851" s="64">
        <v>3604</v>
      </c>
      <c r="E851" s="64">
        <v>1263</v>
      </c>
      <c r="F851" s="53">
        <f t="shared" si="75"/>
        <v>4867</v>
      </c>
      <c r="G851" s="66"/>
      <c r="H851" s="63"/>
      <c r="I851" s="63"/>
      <c r="J851" s="63"/>
      <c r="K851" s="65"/>
      <c r="L851" s="59" t="s">
        <v>13</v>
      </c>
      <c r="M851" s="61">
        <f t="shared" si="76"/>
        <v>0.74049722621738234</v>
      </c>
    </row>
    <row r="852" spans="1:13" x14ac:dyDescent="0.2">
      <c r="A852" s="62" t="s">
        <v>715</v>
      </c>
      <c r="B852" s="59" t="s">
        <v>2</v>
      </c>
      <c r="C852" s="63"/>
      <c r="D852" s="64">
        <v>1636</v>
      </c>
      <c r="E852" s="64">
        <v>1148</v>
      </c>
      <c r="F852" s="53">
        <f t="shared" si="75"/>
        <v>2784</v>
      </c>
      <c r="G852" s="66"/>
      <c r="H852" s="63"/>
      <c r="I852" s="63"/>
      <c r="J852" s="63"/>
      <c r="K852" s="65"/>
      <c r="L852" s="59" t="s">
        <v>13</v>
      </c>
      <c r="M852" s="61">
        <f t="shared" si="76"/>
        <v>0.58764367816091956</v>
      </c>
    </row>
    <row r="853" spans="1:13" x14ac:dyDescent="0.2">
      <c r="A853" s="62" t="s">
        <v>716</v>
      </c>
      <c r="B853" s="59" t="s">
        <v>2</v>
      </c>
      <c r="C853" s="63"/>
      <c r="D853" s="64">
        <v>3400</v>
      </c>
      <c r="E853" s="64">
        <v>890</v>
      </c>
      <c r="F853" s="53">
        <f t="shared" si="75"/>
        <v>4290</v>
      </c>
      <c r="G853" s="66"/>
      <c r="H853" s="63"/>
      <c r="I853" s="63"/>
      <c r="J853" s="63"/>
      <c r="K853" s="65"/>
      <c r="L853" s="59" t="s">
        <v>13</v>
      </c>
      <c r="M853" s="61">
        <f t="shared" si="76"/>
        <v>0.79254079254079257</v>
      </c>
    </row>
    <row r="854" spans="1:13" x14ac:dyDescent="0.2">
      <c r="A854" s="62" t="s">
        <v>717</v>
      </c>
      <c r="B854" s="59" t="s">
        <v>2</v>
      </c>
      <c r="C854" s="45"/>
      <c r="D854" s="64">
        <v>4554</v>
      </c>
      <c r="E854" s="64">
        <v>2997</v>
      </c>
      <c r="F854" s="53">
        <f t="shared" si="75"/>
        <v>7551</v>
      </c>
      <c r="G854" s="66"/>
      <c r="H854" s="63"/>
      <c r="I854" s="63"/>
      <c r="J854" s="63"/>
      <c r="K854" s="65"/>
      <c r="L854" s="59" t="s">
        <v>13</v>
      </c>
      <c r="M854" s="61">
        <f t="shared" si="76"/>
        <v>0.60309892729439807</v>
      </c>
    </row>
    <row r="855" spans="1:13" x14ac:dyDescent="0.2">
      <c r="A855" s="62" t="s">
        <v>718</v>
      </c>
      <c r="B855" s="59" t="s">
        <v>2</v>
      </c>
      <c r="C855" s="63"/>
      <c r="D855" s="64">
        <v>1388</v>
      </c>
      <c r="E855" s="64">
        <v>691</v>
      </c>
      <c r="F855" s="53">
        <f t="shared" si="75"/>
        <v>2079</v>
      </c>
      <c r="G855" s="66" t="s">
        <v>2</v>
      </c>
      <c r="H855" s="63"/>
      <c r="I855" s="63">
        <v>1675</v>
      </c>
      <c r="J855" s="63">
        <v>447</v>
      </c>
      <c r="K855" s="65">
        <f>+J855+I855</f>
        <v>2122</v>
      </c>
      <c r="L855" s="59" t="s">
        <v>13</v>
      </c>
      <c r="M855" s="61">
        <f t="shared" si="76"/>
        <v>0.66762866762866768</v>
      </c>
    </row>
    <row r="856" spans="1:13" x14ac:dyDescent="0.2">
      <c r="A856" s="62" t="s">
        <v>719</v>
      </c>
      <c r="B856" s="59" t="s">
        <v>2</v>
      </c>
      <c r="C856" s="63"/>
      <c r="D856" s="64">
        <v>1828</v>
      </c>
      <c r="E856" s="64">
        <v>468</v>
      </c>
      <c r="F856" s="53">
        <f t="shared" si="75"/>
        <v>2296</v>
      </c>
      <c r="G856" s="59"/>
      <c r="H856" s="63"/>
      <c r="I856" s="63"/>
      <c r="J856" s="63"/>
      <c r="K856" s="65"/>
      <c r="L856" s="59" t="s">
        <v>13</v>
      </c>
      <c r="M856" s="61">
        <f t="shared" si="76"/>
        <v>0.79616724738675959</v>
      </c>
    </row>
    <row r="857" spans="1:13" x14ac:dyDescent="0.2">
      <c r="A857" s="62" t="s">
        <v>720</v>
      </c>
      <c r="B857" s="59" t="s">
        <v>2</v>
      </c>
      <c r="C857" s="63"/>
      <c r="D857" s="64">
        <v>498</v>
      </c>
      <c r="E857" s="64">
        <v>88</v>
      </c>
      <c r="F857" s="53">
        <f t="shared" si="75"/>
        <v>586</v>
      </c>
      <c r="G857" s="66" t="s">
        <v>33</v>
      </c>
      <c r="H857" s="63"/>
      <c r="I857" s="63" t="s">
        <v>916</v>
      </c>
      <c r="J857" s="63" t="s">
        <v>917</v>
      </c>
      <c r="K857" s="65" t="s">
        <v>918</v>
      </c>
      <c r="L857" s="59" t="s">
        <v>13</v>
      </c>
      <c r="M857" s="61">
        <f t="shared" si="76"/>
        <v>0.84982935153583616</v>
      </c>
    </row>
    <row r="858" spans="1:13" x14ac:dyDescent="0.2">
      <c r="A858" s="62" t="s">
        <v>721</v>
      </c>
      <c r="B858" s="59" t="s">
        <v>2</v>
      </c>
      <c r="C858" s="63"/>
      <c r="D858" s="64">
        <v>1896</v>
      </c>
      <c r="E858" s="64">
        <v>1182</v>
      </c>
      <c r="F858" s="53">
        <f t="shared" si="75"/>
        <v>3078</v>
      </c>
      <c r="G858" s="66"/>
      <c r="H858" s="63"/>
      <c r="I858" s="63"/>
      <c r="J858" s="63"/>
      <c r="K858" s="65"/>
      <c r="L858" s="59" t="s">
        <v>13</v>
      </c>
      <c r="M858" s="61">
        <f t="shared" si="76"/>
        <v>0.61598440545808963</v>
      </c>
    </row>
    <row r="859" spans="1:13" x14ac:dyDescent="0.2">
      <c r="A859" s="62" t="s">
        <v>722</v>
      </c>
      <c r="B859" s="59" t="s">
        <v>2</v>
      </c>
      <c r="C859" s="63"/>
      <c r="D859" s="64">
        <v>1883</v>
      </c>
      <c r="E859" s="64">
        <v>706</v>
      </c>
      <c r="F859" s="53">
        <f t="shared" si="75"/>
        <v>2589</v>
      </c>
      <c r="G859" s="66"/>
      <c r="H859" s="63"/>
      <c r="I859" s="63"/>
      <c r="J859" s="63"/>
      <c r="K859" s="65"/>
      <c r="L859" s="59" t="s">
        <v>13</v>
      </c>
      <c r="M859" s="61">
        <f t="shared" si="76"/>
        <v>0.72730784086519895</v>
      </c>
    </row>
    <row r="860" spans="1:13" x14ac:dyDescent="0.2">
      <c r="A860" s="62" t="s">
        <v>723</v>
      </c>
      <c r="B860" s="59" t="s">
        <v>2</v>
      </c>
      <c r="C860" s="63"/>
      <c r="D860" s="64">
        <v>1305</v>
      </c>
      <c r="E860" s="64">
        <v>612</v>
      </c>
      <c r="F860" s="53">
        <f t="shared" si="75"/>
        <v>1917</v>
      </c>
      <c r="G860" s="66"/>
      <c r="H860" s="63"/>
      <c r="I860" s="63"/>
      <c r="J860" s="63"/>
      <c r="K860" s="65"/>
      <c r="L860" s="59" t="s">
        <v>13</v>
      </c>
      <c r="M860" s="61">
        <f t="shared" si="76"/>
        <v>0.68075117370892024</v>
      </c>
    </row>
    <row r="861" spans="1:13" x14ac:dyDescent="0.2">
      <c r="A861" s="58" t="s">
        <v>724</v>
      </c>
      <c r="B861" s="59" t="s">
        <v>2</v>
      </c>
      <c r="C861" s="45"/>
      <c r="D861" s="60">
        <v>3256</v>
      </c>
      <c r="E861" s="60">
        <v>897</v>
      </c>
      <c r="F861" s="53">
        <f t="shared" si="75"/>
        <v>4153</v>
      </c>
      <c r="G861" s="59"/>
      <c r="H861" s="45"/>
      <c r="I861" s="45"/>
      <c r="J861" s="45"/>
      <c r="K861" s="42"/>
      <c r="L861" s="59" t="s">
        <v>13</v>
      </c>
      <c r="M861" s="61">
        <f t="shared" si="76"/>
        <v>0.78401155790994459</v>
      </c>
    </row>
    <row r="862" spans="1:13" x14ac:dyDescent="0.2">
      <c r="A862" s="62" t="s">
        <v>725</v>
      </c>
      <c r="B862" s="59" t="s">
        <v>2</v>
      </c>
      <c r="C862" s="63"/>
      <c r="D862" s="64">
        <v>1088</v>
      </c>
      <c r="E862" s="64">
        <v>414</v>
      </c>
      <c r="F862" s="53">
        <f t="shared" si="75"/>
        <v>1502</v>
      </c>
      <c r="G862" s="66"/>
      <c r="H862" s="63"/>
      <c r="I862" s="63"/>
      <c r="J862" s="63"/>
      <c r="K862" s="65"/>
      <c r="L862" s="59" t="s">
        <v>13</v>
      </c>
      <c r="M862" s="61">
        <f t="shared" si="76"/>
        <v>0.72436750998668442</v>
      </c>
    </row>
    <row r="863" spans="1:13" x14ac:dyDescent="0.2">
      <c r="A863" s="62" t="s">
        <v>726</v>
      </c>
      <c r="B863" s="59" t="s">
        <v>2</v>
      </c>
      <c r="C863" s="63"/>
      <c r="D863" s="64">
        <v>1892</v>
      </c>
      <c r="E863" s="64">
        <v>525</v>
      </c>
      <c r="F863" s="53">
        <f t="shared" si="75"/>
        <v>2417</v>
      </c>
      <c r="G863" s="59" t="s">
        <v>2</v>
      </c>
      <c r="H863" s="63"/>
      <c r="I863" s="63">
        <v>1775</v>
      </c>
      <c r="J863" s="63">
        <v>640</v>
      </c>
      <c r="K863" s="65">
        <f>+J863+I863</f>
        <v>2415</v>
      </c>
      <c r="L863" s="59" t="s">
        <v>13</v>
      </c>
      <c r="M863" s="61">
        <f t="shared" si="76"/>
        <v>0.78278858088539516</v>
      </c>
    </row>
    <row r="864" spans="1:13" x14ac:dyDescent="0.2">
      <c r="A864" s="62" t="s">
        <v>727</v>
      </c>
      <c r="B864" s="59" t="s">
        <v>2</v>
      </c>
      <c r="C864" s="63"/>
      <c r="D864" s="64">
        <v>881</v>
      </c>
      <c r="E864" s="64">
        <v>390</v>
      </c>
      <c r="F864" s="53">
        <f t="shared" si="75"/>
        <v>1271</v>
      </c>
      <c r="G864" s="66"/>
      <c r="H864" s="63"/>
      <c r="I864" s="63"/>
      <c r="J864" s="63"/>
      <c r="K864" s="65"/>
      <c r="L864" s="59" t="s">
        <v>13</v>
      </c>
      <c r="M864" s="61">
        <f t="shared" si="76"/>
        <v>0.69315499606608966</v>
      </c>
    </row>
    <row r="865" spans="1:13" x14ac:dyDescent="0.2">
      <c r="A865" s="62" t="s">
        <v>728</v>
      </c>
      <c r="B865" s="59" t="s">
        <v>2</v>
      </c>
      <c r="C865" s="63"/>
      <c r="D865" s="64">
        <v>4721</v>
      </c>
      <c r="E865" s="64">
        <v>926</v>
      </c>
      <c r="F865" s="53">
        <f t="shared" si="75"/>
        <v>5647</v>
      </c>
      <c r="G865" s="59" t="s">
        <v>2</v>
      </c>
      <c r="H865" s="63"/>
      <c r="I865" s="45">
        <v>4863</v>
      </c>
      <c r="J865" s="45">
        <v>748</v>
      </c>
      <c r="K865" s="42">
        <f>+J865+I865</f>
        <v>5611</v>
      </c>
      <c r="L865" s="59" t="s">
        <v>13</v>
      </c>
      <c r="M865" s="61">
        <f t="shared" si="76"/>
        <v>0.83601912519922084</v>
      </c>
    </row>
    <row r="866" spans="1:13" x14ac:dyDescent="0.2">
      <c r="A866" s="62"/>
      <c r="B866" s="66"/>
      <c r="C866" s="63"/>
      <c r="D866" s="64"/>
      <c r="E866" s="64"/>
      <c r="F866" s="53"/>
      <c r="G866" s="66"/>
      <c r="H866" s="63"/>
      <c r="I866" s="63"/>
      <c r="J866" s="63"/>
      <c r="K866" s="65"/>
      <c r="L866" s="66"/>
      <c r="M866" s="61" t="s">
        <v>28</v>
      </c>
    </row>
    <row r="867" spans="1:13" ht="13.5" thickBot="1" x14ac:dyDescent="0.25">
      <c r="A867" s="90" t="s">
        <v>6</v>
      </c>
      <c r="B867" s="101">
        <f>COUNTIF(B839:B865,"=P")</f>
        <v>27</v>
      </c>
      <c r="C867" s="102">
        <f>COUNTIF(C839:C865,"=D")</f>
        <v>0</v>
      </c>
      <c r="D867" s="103"/>
      <c r="E867" s="103"/>
      <c r="F867" s="104"/>
      <c r="G867" s="105"/>
      <c r="H867" s="106"/>
      <c r="I867" s="106"/>
      <c r="J867" s="106"/>
      <c r="K867" s="107"/>
      <c r="L867" s="101"/>
      <c r="M867" s="108" t="s">
        <v>28</v>
      </c>
    </row>
    <row r="868" spans="1:13" x14ac:dyDescent="0.2">
      <c r="A868" s="39"/>
      <c r="B868" s="109"/>
      <c r="C868" s="109"/>
      <c r="D868" s="110"/>
      <c r="E868" s="110"/>
      <c r="F868" s="110"/>
      <c r="G868" s="109"/>
      <c r="H868" s="109"/>
      <c r="I868" s="109"/>
      <c r="J868" s="109"/>
      <c r="K868" s="109"/>
      <c r="L868" s="109"/>
      <c r="M868" s="111"/>
    </row>
    <row r="869" spans="1:13" x14ac:dyDescent="0.2">
      <c r="A869" s="39"/>
      <c r="B869" s="109"/>
      <c r="C869" s="109"/>
      <c r="D869" s="110"/>
      <c r="E869" s="110"/>
      <c r="F869" s="110"/>
      <c r="G869" s="109"/>
      <c r="H869" s="109"/>
      <c r="I869" s="109"/>
      <c r="J869" s="109"/>
      <c r="K869" s="109"/>
      <c r="L869" s="109"/>
      <c r="M869" s="111"/>
    </row>
    <row r="870" spans="1:13" x14ac:dyDescent="0.2">
      <c r="A870" s="39"/>
      <c r="B870" s="109"/>
      <c r="C870" s="109"/>
      <c r="D870" s="110"/>
      <c r="E870" s="110"/>
      <c r="F870" s="110"/>
      <c r="G870" s="109"/>
      <c r="H870" s="109"/>
      <c r="I870" s="109"/>
      <c r="J870" s="109"/>
      <c r="K870" s="109"/>
      <c r="L870" s="109"/>
      <c r="M870" s="111"/>
    </row>
    <row r="871" spans="1:13" x14ac:dyDescent="0.2">
      <c r="A871" s="39"/>
      <c r="B871" s="109"/>
      <c r="C871" s="109"/>
      <c r="D871" s="110"/>
      <c r="E871" s="110"/>
      <c r="F871" s="110"/>
      <c r="G871" s="109"/>
      <c r="H871" s="109"/>
      <c r="I871" s="109"/>
      <c r="J871" s="109"/>
      <c r="K871" s="109"/>
      <c r="L871" s="109"/>
      <c r="M871" s="111"/>
    </row>
    <row r="872" spans="1:13" x14ac:dyDescent="0.2">
      <c r="A872" s="39"/>
      <c r="B872" s="112"/>
      <c r="C872" s="109"/>
      <c r="D872" s="110"/>
      <c r="E872" s="110"/>
      <c r="F872" s="110"/>
      <c r="G872" s="112"/>
      <c r="H872" s="109"/>
      <c r="I872" s="109"/>
      <c r="J872" s="109"/>
      <c r="K872" s="109"/>
      <c r="L872" s="109"/>
      <c r="M872" s="111"/>
    </row>
  </sheetData>
  <mergeCells count="4">
    <mergeCell ref="A1:M1"/>
    <mergeCell ref="B2:F2"/>
    <mergeCell ref="G2:K2"/>
    <mergeCell ref="L2:M4"/>
  </mergeCells>
  <printOptions horizontalCentered="1"/>
  <pageMargins left="0.25" right="0.25" top="0.75" bottom="0.75" header="0.3" footer="0.3"/>
  <pageSetup scale="72" fitToHeight="0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David Elliott</cp:lastModifiedBy>
  <cp:lastPrinted>2020-06-23T15:11:31Z</cp:lastPrinted>
  <dcterms:created xsi:type="dcterms:W3CDTF">2019-05-30T19:36:52Z</dcterms:created>
  <dcterms:modified xsi:type="dcterms:W3CDTF">2020-11-18T15:17:40Z</dcterms:modified>
</cp:coreProperties>
</file>