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2008-09 Summary" sheetId="1" r:id="rId1"/>
    <sheet name="2008-09 Back-Up Data" sheetId="2" r:id="rId2"/>
  </sheets>
  <definedNames>
    <definedName name="_xlnm.Print_Titles" localSheetId="0">'2008-09 Summary'!$1:$4</definedName>
  </definedNames>
  <calcPr fullCalcOnLoad="1"/>
</workbook>
</file>

<file path=xl/sharedStrings.xml><?xml version="1.0" encoding="utf-8"?>
<sst xmlns="http://schemas.openxmlformats.org/spreadsheetml/2006/main" count="147" uniqueCount="93">
  <si>
    <t>Nassau</t>
  </si>
  <si>
    <t>Suffolk 1</t>
  </si>
  <si>
    <t>Suffolk 2</t>
  </si>
  <si>
    <t>Erie 1</t>
  </si>
  <si>
    <t>Westchester 2</t>
  </si>
  <si>
    <t>Monroe 1</t>
  </si>
  <si>
    <t>Dutchess</t>
  </si>
  <si>
    <t>Rockland</t>
  </si>
  <si>
    <t>Ulster</t>
  </si>
  <si>
    <t>Oswego</t>
  </si>
  <si>
    <t>Sullivan</t>
  </si>
  <si>
    <t>GENERAL</t>
  </si>
  <si>
    <t>ADMIN.</t>
  </si>
  <si>
    <t>CAPITAL</t>
  </si>
  <si>
    <t>ITINERANT</t>
  </si>
  <si>
    <t>EDUC</t>
  </si>
  <si>
    <t>INST</t>
  </si>
  <si>
    <t>SUPP</t>
  </si>
  <si>
    <t>OTHER</t>
  </si>
  <si>
    <t>TOTAL</t>
  </si>
  <si>
    <t>PROGRAM</t>
  </si>
  <si>
    <t>GRAND</t>
  </si>
  <si>
    <t>Albany</t>
  </si>
  <si>
    <t>Broome</t>
  </si>
  <si>
    <t>Cattaraugus</t>
  </si>
  <si>
    <t>Cayuga</t>
  </si>
  <si>
    <t>Clinton</t>
  </si>
  <si>
    <t>Erie 2</t>
  </si>
  <si>
    <t>Franklin</t>
  </si>
  <si>
    <t>Genesee</t>
  </si>
  <si>
    <t>Herkimer</t>
  </si>
  <si>
    <t>Madison</t>
  </si>
  <si>
    <t>Hamilton</t>
  </si>
  <si>
    <t>Jefferson</t>
  </si>
  <si>
    <t>Monroe 2</t>
  </si>
  <si>
    <t>Oneida</t>
  </si>
  <si>
    <t>Onondaga</t>
  </si>
  <si>
    <t>Ontario</t>
  </si>
  <si>
    <t>Orange</t>
  </si>
  <si>
    <t>Orleans</t>
  </si>
  <si>
    <t>Otsego</t>
  </si>
  <si>
    <t>Putnam</t>
  </si>
  <si>
    <t>Schuyler</t>
  </si>
  <si>
    <t>Tompkins</t>
  </si>
  <si>
    <t>St. Lawrence</t>
  </si>
  <si>
    <t>Washington</t>
  </si>
  <si>
    <t>BOCES</t>
  </si>
  <si>
    <t>Delaware</t>
  </si>
  <si>
    <t>BUDGET</t>
  </si>
  <si>
    <t>PER PUPIL</t>
  </si>
  <si>
    <t>% of TOTAL</t>
  </si>
  <si>
    <t>ADM &amp; CAP</t>
  </si>
  <si>
    <t>% of TOT</t>
  </si>
  <si>
    <t>TOT BUD</t>
  </si>
  <si>
    <t>*TOTAL*</t>
  </si>
  <si>
    <t>*AVERAGE*</t>
  </si>
  <si>
    <t>*MEDIAN*</t>
  </si>
  <si>
    <t>ADMINISTRATION</t>
  </si>
  <si>
    <t>AD BUDGET</t>
  </si>
  <si>
    <t>GEN ADM</t>
  </si>
  <si>
    <t>CP BUDGET</t>
  </si>
  <si>
    <t>% of BUDGET</t>
  </si>
  <si>
    <t>COMBINED</t>
  </si>
  <si>
    <t>EDUCATION</t>
  </si>
  <si>
    <t>SPECIAL</t>
  </si>
  <si>
    <t xml:space="preserve">Budget </t>
  </si>
  <si>
    <t>SP ED</t>
  </si>
  <si>
    <t>PER PUP</t>
  </si>
  <si>
    <t>ITIN</t>
  </si>
  <si>
    <t>SERVICES</t>
  </si>
  <si>
    <t>*MEDAIN*</t>
  </si>
  <si>
    <t>INSTRUCTION</t>
  </si>
  <si>
    <t>SUPPORT</t>
  </si>
  <si>
    <t>GEN INST</t>
  </si>
  <si>
    <t>INS SUPP</t>
  </si>
  <si>
    <t>Rensselaer</t>
  </si>
  <si>
    <t>ADMINISTRATION &amp;</t>
  </si>
  <si>
    <t>CAREER &amp; TECHNICAL</t>
  </si>
  <si>
    <t>C&amp;T ED</t>
  </si>
  <si>
    <t>INSTRUCTIONAL</t>
  </si>
  <si>
    <t>CTE</t>
  </si>
  <si>
    <t>DASNY</t>
  </si>
  <si>
    <t>PUPIL</t>
  </si>
  <si>
    <t>COUNT</t>
  </si>
  <si>
    <t xml:space="preserve">BACK-UP DATA </t>
  </si>
  <si>
    <t>Rent</t>
  </si>
  <si>
    <t>Constr</t>
  </si>
  <si>
    <t xml:space="preserve"> </t>
  </si>
  <si>
    <t>2008-09 BOCES BUDGETS</t>
  </si>
  <si>
    <t>2008-2009 BOCES Program &amp; Administrative/Capital Budgets Summary</t>
  </si>
  <si>
    <t>2008-2009 BOCES General Administration &amp; Capital Budgets</t>
  </si>
  <si>
    <t>2008-2009 CAREER &amp; TECH., Spec. Ed. and Itin. Ed. Budgets</t>
  </si>
  <si>
    <t>2008-2009 BOCES Gen. Inst., Inst Supp. and Other Prog. Budgets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</si>
</sst>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00_);_(* \(#,##0.000\);_(* &quot;-&quot;??_);_(@_)"/>
    <numFmt numFmtId="170" formatCode="_(* #,##0.0_);_(* \(#,##0.0\);_(* &quot;-&quot;??_);_(@_)"/>
    <numFmt numFmtId="171" formatCode="_(* #,##0_);_(* \(#,##0\);_(* &quot;-&quot;??_);_(@_)"/>
  </numFmts>
  <fonts count="5">
    <font>
      <sz val="10"/>
      <name val="Arial"/>
      <family val="0"/>
    </font>
    <font>
      <sz val="12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center"/>
    </xf>
    <xf numFmtId="44" fontId="0" fillId="0" borderId="0" xfId="17" applyAlignment="1">
      <alignment/>
    </xf>
    <xf numFmtId="10" fontId="0" fillId="0" borderId="0" xfId="21" applyNumberFormat="1" applyAlignment="1">
      <alignment/>
    </xf>
    <xf numFmtId="10" fontId="0" fillId="0" borderId="0" xfId="0" applyNumberFormat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44" fontId="0" fillId="2" borderId="0" xfId="0" applyNumberFormat="1" applyFill="1" applyAlignment="1">
      <alignment/>
    </xf>
    <xf numFmtId="10" fontId="0" fillId="2" borderId="0" xfId="0" applyNumberFormat="1" applyFill="1" applyAlignment="1">
      <alignment/>
    </xf>
    <xf numFmtId="44" fontId="0" fillId="2" borderId="0" xfId="17" applyFont="1" applyFill="1" applyAlignment="1">
      <alignment horizontal="center"/>
    </xf>
    <xf numFmtId="10" fontId="0" fillId="2" borderId="0" xfId="21" applyNumberFormat="1" applyFont="1" applyFill="1" applyAlignment="1">
      <alignment horizontal="center"/>
    </xf>
    <xf numFmtId="44" fontId="0" fillId="2" borderId="0" xfId="17" applyFill="1" applyAlignment="1">
      <alignment/>
    </xf>
    <xf numFmtId="10" fontId="0" fillId="2" borderId="0" xfId="21" applyNumberFormat="1" applyFill="1" applyAlignment="1">
      <alignment/>
    </xf>
    <xf numFmtId="44" fontId="0" fillId="2" borderId="0" xfId="17" applyFill="1" applyAlignment="1">
      <alignment horizontal="center"/>
    </xf>
    <xf numFmtId="10" fontId="0" fillId="2" borderId="0" xfId="21" applyNumberFormat="1" applyFill="1" applyAlignment="1">
      <alignment horizontal="center"/>
    </xf>
    <xf numFmtId="171" fontId="0" fillId="0" borderId="0" xfId="15" applyNumberFormat="1" applyAlignment="1">
      <alignment/>
    </xf>
    <xf numFmtId="171" fontId="0" fillId="0" borderId="0" xfId="15" applyNumberFormat="1" applyAlignment="1">
      <alignment horizontal="center"/>
    </xf>
    <xf numFmtId="168" fontId="0" fillId="0" borderId="0" xfId="17" applyNumberFormat="1" applyAlignment="1">
      <alignment/>
    </xf>
    <xf numFmtId="168" fontId="0" fillId="2" borderId="0" xfId="17" applyNumberFormat="1" applyFill="1" applyAlignment="1">
      <alignment/>
    </xf>
    <xf numFmtId="168" fontId="0" fillId="2" borderId="0" xfId="0" applyNumberFormat="1" applyFill="1" applyAlignment="1">
      <alignment/>
    </xf>
    <xf numFmtId="168" fontId="0" fillId="2" borderId="0" xfId="17" applyNumberFormat="1" applyFont="1" applyFill="1" applyAlignment="1">
      <alignment horizontal="center"/>
    </xf>
    <xf numFmtId="168" fontId="0" fillId="2" borderId="0" xfId="17" applyNumberFormat="1" applyFill="1" applyAlignment="1">
      <alignment horizontal="center"/>
    </xf>
    <xf numFmtId="171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71" fontId="0" fillId="0" borderId="0" xfId="15" applyNumberFormat="1" applyFont="1" applyAlignment="1">
      <alignment horizontal="center"/>
    </xf>
    <xf numFmtId="0" fontId="4" fillId="0" borderId="0" xfId="0" applyFont="1" applyAlignment="1">
      <alignment horizontal="center"/>
    </xf>
    <xf numFmtId="171" fontId="4" fillId="0" borderId="0" xfId="15" applyNumberFormat="1" applyFont="1" applyAlignment="1">
      <alignment horizontal="center"/>
    </xf>
    <xf numFmtId="168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168" fontId="0" fillId="0" borderId="0" xfId="0" applyNumberFormat="1" applyAlignment="1">
      <alignment/>
    </xf>
    <xf numFmtId="43" fontId="0" fillId="0" borderId="0" xfId="17" applyNumberFormat="1" applyAlignment="1">
      <alignment/>
    </xf>
    <xf numFmtId="171" fontId="0" fillId="0" borderId="0" xfId="15" applyNumberFormat="1" applyFont="1" applyAlignment="1">
      <alignment/>
    </xf>
    <xf numFmtId="44" fontId="0" fillId="0" borderId="0" xfId="17" applyNumberFormat="1" applyAlignment="1">
      <alignment/>
    </xf>
    <xf numFmtId="41" fontId="0" fillId="0" borderId="0" xfId="17" applyNumberForma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Y47"/>
  <sheetViews>
    <sheetView tabSelected="1" workbookViewId="0" topLeftCell="A3">
      <selection activeCell="AX7" sqref="AX7:AX42"/>
    </sheetView>
  </sheetViews>
  <sheetFormatPr defaultColWidth="9.140625" defaultRowHeight="12.75"/>
  <cols>
    <col min="3" max="3" width="13.140625" style="2" bestFit="1" customWidth="1"/>
    <col min="4" max="4" width="15.140625" style="0" bestFit="1" customWidth="1"/>
    <col min="5" max="5" width="11.7109375" style="0" customWidth="1"/>
    <col min="6" max="6" width="11.140625" style="0" bestFit="1" customWidth="1"/>
    <col min="7" max="7" width="18.140625" style="0" bestFit="1" customWidth="1"/>
    <col min="8" max="8" width="10.7109375" style="0" bestFit="1" customWidth="1"/>
    <col min="9" max="9" width="11.421875" style="0" bestFit="1" customWidth="1"/>
    <col min="10" max="10" width="17.7109375" style="0" bestFit="1" customWidth="1"/>
    <col min="11" max="11" width="10.7109375" style="0" bestFit="1" customWidth="1"/>
    <col min="16" max="16" width="13.140625" style="2" bestFit="1" customWidth="1"/>
    <col min="17" max="17" width="14.140625" style="3" customWidth="1"/>
    <col min="18" max="18" width="12.8515625" style="3" bestFit="1" customWidth="1"/>
    <col min="19" max="19" width="11.00390625" style="4" bestFit="1" customWidth="1"/>
    <col min="20" max="20" width="13.28125" style="18" customWidth="1"/>
    <col min="21" max="21" width="12.8515625" style="3" bestFit="1" customWidth="1"/>
    <col min="22" max="22" width="12.8515625" style="4" bestFit="1" customWidth="1"/>
    <col min="23" max="23" width="12.00390625" style="3" bestFit="1" customWidth="1"/>
    <col min="28" max="28" width="13.140625" style="2" bestFit="1" customWidth="1"/>
    <col min="29" max="29" width="20.7109375" style="18" customWidth="1"/>
    <col min="30" max="30" width="12.00390625" style="3" bestFit="1" customWidth="1"/>
    <col min="31" max="31" width="9.140625" style="4" customWidth="1"/>
    <col min="32" max="32" width="14.28125" style="18" customWidth="1"/>
    <col min="33" max="33" width="10.421875" style="3" bestFit="1" customWidth="1"/>
    <col min="34" max="34" width="9.140625" style="4" customWidth="1"/>
    <col min="35" max="35" width="13.28125" style="18" customWidth="1"/>
    <col min="36" max="36" width="11.8515625" style="3" bestFit="1" customWidth="1"/>
    <col min="37" max="37" width="9.140625" style="4" customWidth="1"/>
    <col min="42" max="42" width="13.140625" style="2" bestFit="1" customWidth="1"/>
    <col min="43" max="43" width="13.421875" style="18" customWidth="1"/>
    <col min="44" max="44" width="10.7109375" style="3" bestFit="1" customWidth="1"/>
    <col min="45" max="45" width="9.57421875" style="4" bestFit="1" customWidth="1"/>
    <col min="46" max="46" width="14.7109375" style="18" customWidth="1"/>
    <col min="47" max="47" width="10.7109375" style="3" bestFit="1" customWidth="1"/>
    <col min="48" max="48" width="9.7109375" style="4" bestFit="1" customWidth="1"/>
    <col min="49" max="49" width="13.28125" style="18" customWidth="1"/>
    <col min="50" max="50" width="10.7109375" style="3" bestFit="1" customWidth="1"/>
    <col min="51" max="51" width="8.7109375" style="4" bestFit="1" customWidth="1"/>
  </cols>
  <sheetData>
    <row r="1" spans="3:51" ht="15.75">
      <c r="C1" s="36" t="s">
        <v>89</v>
      </c>
      <c r="D1" s="36"/>
      <c r="E1" s="36"/>
      <c r="F1" s="36"/>
      <c r="G1" s="36"/>
      <c r="H1" s="36"/>
      <c r="I1" s="36"/>
      <c r="J1" s="36"/>
      <c r="K1" s="36"/>
      <c r="P1" s="36" t="s">
        <v>90</v>
      </c>
      <c r="Q1" s="36"/>
      <c r="R1" s="36"/>
      <c r="S1" s="36"/>
      <c r="T1" s="36"/>
      <c r="U1" s="36"/>
      <c r="V1" s="36"/>
      <c r="W1" s="36"/>
      <c r="AB1" s="36" t="s">
        <v>91</v>
      </c>
      <c r="AC1" s="36"/>
      <c r="AD1" s="36"/>
      <c r="AE1" s="36"/>
      <c r="AF1" s="36"/>
      <c r="AG1" s="36"/>
      <c r="AH1" s="36"/>
      <c r="AI1" s="36"/>
      <c r="AJ1" s="36"/>
      <c r="AK1" s="36"/>
      <c r="AP1" s="36" t="s">
        <v>92</v>
      </c>
      <c r="AQ1" s="36"/>
      <c r="AR1" s="36"/>
      <c r="AS1" s="36"/>
      <c r="AT1" s="36"/>
      <c r="AU1" s="36"/>
      <c r="AV1" s="36"/>
      <c r="AW1" s="36"/>
      <c r="AX1" s="36"/>
      <c r="AY1" s="36"/>
    </row>
    <row r="3" spans="3:51" ht="12.75">
      <c r="C3" s="6" t="s">
        <v>46</v>
      </c>
      <c r="D3" s="6" t="s">
        <v>19</v>
      </c>
      <c r="E3" s="6" t="s">
        <v>48</v>
      </c>
      <c r="F3" s="6" t="s">
        <v>20</v>
      </c>
      <c r="G3" s="6" t="s">
        <v>76</v>
      </c>
      <c r="H3" s="6" t="s">
        <v>48</v>
      </c>
      <c r="I3" s="6" t="s">
        <v>51</v>
      </c>
      <c r="J3" s="6" t="s">
        <v>19</v>
      </c>
      <c r="K3" s="6" t="s">
        <v>53</v>
      </c>
      <c r="P3" s="6" t="s">
        <v>46</v>
      </c>
      <c r="Q3" s="10" t="s">
        <v>11</v>
      </c>
      <c r="R3" s="10" t="s">
        <v>58</v>
      </c>
      <c r="S3" s="11" t="s">
        <v>59</v>
      </c>
      <c r="T3" s="21" t="s">
        <v>13</v>
      </c>
      <c r="U3" s="10" t="s">
        <v>60</v>
      </c>
      <c r="V3" s="11" t="s">
        <v>13</v>
      </c>
      <c r="W3" s="10" t="s">
        <v>62</v>
      </c>
      <c r="AB3" s="6" t="s">
        <v>46</v>
      </c>
      <c r="AC3" s="21" t="s">
        <v>77</v>
      </c>
      <c r="AD3" s="14" t="s">
        <v>65</v>
      </c>
      <c r="AE3" s="11" t="s">
        <v>78</v>
      </c>
      <c r="AF3" s="22" t="s">
        <v>64</v>
      </c>
      <c r="AG3" s="14" t="s">
        <v>48</v>
      </c>
      <c r="AH3" s="15" t="s">
        <v>66</v>
      </c>
      <c r="AI3" s="22" t="s">
        <v>14</v>
      </c>
      <c r="AJ3" s="14" t="s">
        <v>48</v>
      </c>
      <c r="AK3" s="15" t="s">
        <v>68</v>
      </c>
      <c r="AP3" s="6" t="s">
        <v>46</v>
      </c>
      <c r="AQ3" s="22" t="s">
        <v>11</v>
      </c>
      <c r="AR3" s="14" t="s">
        <v>48</v>
      </c>
      <c r="AS3" s="15" t="s">
        <v>73</v>
      </c>
      <c r="AT3" s="21" t="s">
        <v>79</v>
      </c>
      <c r="AU3" s="14" t="s">
        <v>48</v>
      </c>
      <c r="AV3" s="15" t="s">
        <v>74</v>
      </c>
      <c r="AW3" s="22" t="s">
        <v>18</v>
      </c>
      <c r="AX3" s="14" t="s">
        <v>48</v>
      </c>
      <c r="AY3" s="15" t="s">
        <v>18</v>
      </c>
    </row>
    <row r="4" spans="3:51" ht="12.75">
      <c r="C4" s="6"/>
      <c r="D4" s="6" t="s">
        <v>20</v>
      </c>
      <c r="E4" s="6" t="s">
        <v>49</v>
      </c>
      <c r="F4" s="6" t="s">
        <v>50</v>
      </c>
      <c r="G4" s="6" t="s">
        <v>13</v>
      </c>
      <c r="H4" s="6" t="s">
        <v>49</v>
      </c>
      <c r="I4" s="6" t="s">
        <v>52</v>
      </c>
      <c r="J4" s="6" t="s">
        <v>48</v>
      </c>
      <c r="K4" s="6" t="s">
        <v>67</v>
      </c>
      <c r="P4" s="6"/>
      <c r="Q4" s="10" t="s">
        <v>57</v>
      </c>
      <c r="R4" s="10" t="s">
        <v>49</v>
      </c>
      <c r="S4" s="11" t="s">
        <v>50</v>
      </c>
      <c r="T4" s="21"/>
      <c r="U4" s="10" t="s">
        <v>49</v>
      </c>
      <c r="V4" s="11" t="s">
        <v>61</v>
      </c>
      <c r="W4" s="10" t="s">
        <v>49</v>
      </c>
      <c r="AB4" s="6"/>
      <c r="AC4" s="22" t="s">
        <v>63</v>
      </c>
      <c r="AD4" s="14" t="s">
        <v>49</v>
      </c>
      <c r="AE4" s="11" t="s">
        <v>52</v>
      </c>
      <c r="AF4" s="22" t="s">
        <v>63</v>
      </c>
      <c r="AG4" s="14" t="s">
        <v>67</v>
      </c>
      <c r="AH4" s="15" t="s">
        <v>52</v>
      </c>
      <c r="AI4" s="22" t="s">
        <v>69</v>
      </c>
      <c r="AJ4" s="14" t="s">
        <v>49</v>
      </c>
      <c r="AK4" s="15" t="s">
        <v>52</v>
      </c>
      <c r="AP4" s="6"/>
      <c r="AQ4" s="22" t="s">
        <v>71</v>
      </c>
      <c r="AR4" s="14" t="s">
        <v>49</v>
      </c>
      <c r="AS4" s="15" t="s">
        <v>52</v>
      </c>
      <c r="AT4" s="22" t="s">
        <v>72</v>
      </c>
      <c r="AU4" s="14" t="s">
        <v>49</v>
      </c>
      <c r="AV4" s="15" t="s">
        <v>52</v>
      </c>
      <c r="AW4" s="22" t="s">
        <v>69</v>
      </c>
      <c r="AX4" s="14" t="s">
        <v>49</v>
      </c>
      <c r="AY4" s="15" t="s">
        <v>52</v>
      </c>
    </row>
    <row r="6" spans="3:51" ht="12.75">
      <c r="C6" s="2" t="str">
        <f>'2008-09 Back-Up Data'!A6</f>
        <v>Albany</v>
      </c>
      <c r="D6" s="18">
        <f>'2008-09 Back-Up Data'!K6</f>
        <v>84400943</v>
      </c>
      <c r="E6" s="3">
        <f>'2008-09 Back-Up Data'!K6/'2008-09 Back-Up Data'!B6</f>
        <v>1199.166602730773</v>
      </c>
      <c r="F6" s="4">
        <f>'2008-09 Back-Up Data'!K6/'2008-09 Back-Up Data'!L6</f>
        <v>0.8997773608950681</v>
      </c>
      <c r="G6" s="18">
        <f>'2008-09 Back-Up Data'!C6+'2008-09 Back-Up Data'!D6</f>
        <v>9401087</v>
      </c>
      <c r="H6" s="34">
        <f>('2008-09 Back-Up Data'!C6+'2008-09 Back-Up Data'!D6)/'2008-09 Back-Up Data'!B6</f>
        <v>133.57042183481806</v>
      </c>
      <c r="I6" s="4">
        <f>('2008-09 Back-Up Data'!C6+'2008-09 Back-Up Data'!D6)/'2008-09 Back-Up Data'!L6</f>
        <v>0.10022263910493195</v>
      </c>
      <c r="J6" s="18">
        <f>'2008-09 Back-Up Data'!L6</f>
        <v>93802030</v>
      </c>
      <c r="K6" s="3">
        <f>'2008-09 Back-Up Data'!L6/'2008-09 Back-Up Data'!B6</f>
        <v>1332.7370245655911</v>
      </c>
      <c r="P6" s="2" t="str">
        <f>'2008-09 Back-Up Data'!A6</f>
        <v>Albany</v>
      </c>
      <c r="Q6" s="18">
        <f>'2008-09 Back-Up Data'!C6</f>
        <v>6846312</v>
      </c>
      <c r="R6" s="3">
        <f>'2008-09 Back-Up Data'!C6/'2008-09 Back-Up Data'!B6</f>
        <v>97.27223903499424</v>
      </c>
      <c r="S6" s="4">
        <f>'2008-09 Back-Up Data'!C6/'2008-09 Back-Up Data'!L6</f>
        <v>0.07298682128734314</v>
      </c>
      <c r="T6" s="18">
        <f>'2008-09 Back-Up Data'!D6</f>
        <v>2554775</v>
      </c>
      <c r="U6" s="3">
        <f>'2008-09 Back-Up Data'!D6/'2008-09 Back-Up Data'!B6</f>
        <v>36.29818279982382</v>
      </c>
      <c r="V6" s="4">
        <f>'2008-09 Back-Up Data'!D6/'2008-09 Back-Up Data'!L6</f>
        <v>0.027235817817588808</v>
      </c>
      <c r="W6" s="3">
        <f>SUM('2008-09 Back-Up Data'!C6+'2008-09 Back-Up Data'!D6)/'2008-09 Back-Up Data'!B6</f>
        <v>133.57042183481806</v>
      </c>
      <c r="AB6" s="2" t="str">
        <f>'2008-09 Back-Up Data'!A6</f>
        <v>Albany</v>
      </c>
      <c r="AC6" s="18">
        <f>'2008-09 Back-Up Data'!E6</f>
        <v>12640894</v>
      </c>
      <c r="AD6" s="3">
        <f>'2008-09 Back-Up Data'!E6/'2008-09 Back-Up Data'!B6</f>
        <v>179.60152309506557</v>
      </c>
      <c r="AE6" s="4">
        <f>'2008-09 Back-Up Data'!E6/'2008-09 Back-Up Data'!L6</f>
        <v>0.13476141187989216</v>
      </c>
      <c r="AF6" s="18">
        <f>'2008-09 Back-Up Data'!F6</f>
        <v>30851204</v>
      </c>
      <c r="AG6" s="3">
        <f>'2008-09 Back-Up Data'!F6/'2008-09 Back-Up Data'!B6</f>
        <v>438.3331770455934</v>
      </c>
      <c r="AH6" s="4">
        <f>'2008-09 Back-Up Data'!F6/'2008-09 Back-Up Data'!L6</f>
        <v>0.3288969758970035</v>
      </c>
      <c r="AI6" s="18">
        <f>'2008-09 Back-Up Data'!G6</f>
        <v>4612195</v>
      </c>
      <c r="AJ6" s="3">
        <f>'2008-09 Back-Up Data'!G6/'2008-09 Back-Up Data'!B6</f>
        <v>65.5299575181507</v>
      </c>
      <c r="AK6" s="4">
        <f>'2008-09 Back-Up Data'!G6/'2008-09 Back-Up Data'!L6</f>
        <v>0.04916945827291797</v>
      </c>
      <c r="AP6" s="2" t="str">
        <f>'2008-09 Back-Up Data'!A6</f>
        <v>Albany</v>
      </c>
      <c r="AQ6" s="18">
        <f>'2008-09 Back-Up Data'!H6</f>
        <v>6826342</v>
      </c>
      <c r="AR6" s="3">
        <f>'2008-09 Back-Up Data'!H6/'2008-09 Back-Up Data'!B6</f>
        <v>96.98850574712644</v>
      </c>
      <c r="AS6" s="4">
        <f>'2008-09 Back-Up Data'!H6/'2008-09 Back-Up Data'!L6</f>
        <v>0.07277392610799574</v>
      </c>
      <c r="AT6" s="18">
        <f>'2008-09 Back-Up Data'!I6</f>
        <v>6992895</v>
      </c>
      <c r="AU6" s="3">
        <f>'2008-09 Back-Up Data'!I6/'2008-09 Back-Up Data'!B6</f>
        <v>99.35488683346831</v>
      </c>
      <c r="AV6" s="4">
        <f>'2008-09 Back-Up Data'!I6/'2008-09 Back-Up Data'!L6</f>
        <v>0.07454950601815334</v>
      </c>
      <c r="AW6" s="18">
        <f>'2008-09 Back-Up Data'!J6</f>
        <v>22477413</v>
      </c>
      <c r="AX6" s="3">
        <f>'2008-09 Back-Up Data'!J6/'2008-09 Back-Up Data'!B6</f>
        <v>319.35855249136864</v>
      </c>
      <c r="AY6" s="4">
        <f>'2008-09 Back-Up Data'!J6/'2008-09 Back-Up Data'!L6</f>
        <v>0.23962608271910532</v>
      </c>
    </row>
    <row r="7" spans="3:51" ht="12.75">
      <c r="C7" s="2" t="str">
        <f>'2008-09 Back-Up Data'!A7</f>
        <v>Broome</v>
      </c>
      <c r="D7" s="35">
        <f>'2008-09 Back-Up Data'!K7</f>
        <v>69725530</v>
      </c>
      <c r="E7" s="32">
        <f>'2008-09 Back-Up Data'!K7/'2008-09 Back-Up Data'!B7</f>
        <v>2026.6103763987792</v>
      </c>
      <c r="F7" s="4">
        <f>'2008-09 Back-Up Data'!K7/'2008-09 Back-Up Data'!L7</f>
        <v>0.9377107521676823</v>
      </c>
      <c r="G7" s="35">
        <f>'2008-09 Back-Up Data'!C7+'2008-09 Back-Up Data'!D7</f>
        <v>4631653</v>
      </c>
      <c r="H7" s="32">
        <f>('2008-09 Back-Up Data'!C7+'2008-09 Back-Up Data'!D7)/'2008-09 Back-Up Data'!B7</f>
        <v>134.62150850167126</v>
      </c>
      <c r="I7" s="4">
        <f>('2008-09 Back-Up Data'!C7+'2008-09 Back-Up Data'!D7)/'2008-09 Back-Up Data'!L7</f>
        <v>0.06228924783231769</v>
      </c>
      <c r="J7" s="35">
        <f>'2008-09 Back-Up Data'!L7</f>
        <v>74357183</v>
      </c>
      <c r="K7" s="32">
        <f>'2008-09 Back-Up Data'!L7/'2008-09 Back-Up Data'!B7</f>
        <v>2161.2318849004505</v>
      </c>
      <c r="P7" s="2" t="str">
        <f>'2008-09 Back-Up Data'!A7</f>
        <v>Broome</v>
      </c>
      <c r="Q7" s="35">
        <f>'2008-09 Back-Up Data'!C7</f>
        <v>2963855</v>
      </c>
      <c r="R7" s="32">
        <f>'2008-09 Back-Up Data'!C7/'2008-09 Back-Up Data'!B7</f>
        <v>86.14605435256503</v>
      </c>
      <c r="S7" s="4">
        <f>'2008-09 Back-Up Data'!C7/'2008-09 Back-Up Data'!L7</f>
        <v>0.03985969990283252</v>
      </c>
      <c r="T7" s="35">
        <f>'2008-09 Back-Up Data'!D7</f>
        <v>1667798</v>
      </c>
      <c r="U7" s="32">
        <f>'2008-09 Back-Up Data'!D7/'2008-09 Back-Up Data'!B7</f>
        <v>48.475454149106234</v>
      </c>
      <c r="V7" s="4">
        <f>'2008-09 Back-Up Data'!D7/'2008-09 Back-Up Data'!L7</f>
        <v>0.02242954792948517</v>
      </c>
      <c r="W7" s="32">
        <f>SUM('2008-09 Back-Up Data'!C7+'2008-09 Back-Up Data'!D7)/'2008-09 Back-Up Data'!B7</f>
        <v>134.62150850167126</v>
      </c>
      <c r="AB7" s="2" t="str">
        <f>'2008-09 Back-Up Data'!A7</f>
        <v>Broome</v>
      </c>
      <c r="AC7" s="35">
        <f>'2008-09 Back-Up Data'!E7</f>
        <v>7789874</v>
      </c>
      <c r="AD7" s="32">
        <f>'2008-09 Back-Up Data'!E7/'2008-09 Back-Up Data'!B7</f>
        <v>226.41691614590903</v>
      </c>
      <c r="AE7" s="4">
        <f>'2008-09 Back-Up Data'!E7/'2008-09 Back-Up Data'!L7</f>
        <v>0.10476289829322878</v>
      </c>
      <c r="AF7" s="35">
        <f>'2008-09 Back-Up Data'!F7</f>
        <v>15791897</v>
      </c>
      <c r="AG7" s="32">
        <f>'2008-09 Back-Up Data'!F7/'2008-09 Back-Up Data'!B7</f>
        <v>459.0000581310856</v>
      </c>
      <c r="AH7" s="4">
        <f>'2008-09 Back-Up Data'!F7/'2008-09 Back-Up Data'!L7</f>
        <v>0.21237890359563513</v>
      </c>
      <c r="AI7" s="35">
        <f>'2008-09 Back-Up Data'!G7</f>
        <v>3466870</v>
      </c>
      <c r="AJ7" s="32">
        <f>'2008-09 Back-Up Data'!G7/'2008-09 Back-Up Data'!B7</f>
        <v>100.76645836360994</v>
      </c>
      <c r="AK7" s="4">
        <f>'2008-09 Back-Up Data'!G7/'2008-09 Back-Up Data'!L7</f>
        <v>0.046624547355431686</v>
      </c>
      <c r="AP7" s="2" t="str">
        <f>'2008-09 Back-Up Data'!A7</f>
        <v>Broome</v>
      </c>
      <c r="AQ7" s="35">
        <f>'2008-09 Back-Up Data'!H7</f>
        <v>9949306</v>
      </c>
      <c r="AR7" s="32">
        <f>'2008-09 Back-Up Data'!H7/'2008-09 Back-Up Data'!B7</f>
        <v>289.1819793634646</v>
      </c>
      <c r="AS7" s="4">
        <f>'2008-09 Back-Up Data'!H7/'2008-09 Back-Up Data'!L7</f>
        <v>0.13380423516044174</v>
      </c>
      <c r="AT7" s="35">
        <f>'2008-09 Back-Up Data'!I7</f>
        <v>9933076</v>
      </c>
      <c r="AU7" s="32">
        <f>'2008-09 Back-Up Data'!I7/'2008-09 Back-Up Data'!B7</f>
        <v>288.71024560383665</v>
      </c>
      <c r="AV7" s="4">
        <f>'2008-09 Back-Up Data'!I7/'2008-09 Back-Up Data'!L7</f>
        <v>0.13358596438490683</v>
      </c>
      <c r="AW7" s="35">
        <f>'2008-09 Back-Up Data'!J7</f>
        <v>22794507</v>
      </c>
      <c r="AX7" s="32">
        <f>'2008-09 Back-Up Data'!J7/'2008-09 Back-Up Data'!B7</f>
        <v>662.5347187908734</v>
      </c>
      <c r="AY7" s="4">
        <f>'2008-09 Back-Up Data'!J7/'2008-09 Back-Up Data'!L7</f>
        <v>0.3065542033780381</v>
      </c>
    </row>
    <row r="8" spans="3:51" ht="12.75">
      <c r="C8" s="2" t="str">
        <f>'2008-09 Back-Up Data'!A8</f>
        <v>Cattaraugus</v>
      </c>
      <c r="D8" s="35">
        <f>'2008-09 Back-Up Data'!K8</f>
        <v>47323001</v>
      </c>
      <c r="E8" s="32">
        <f>'2008-09 Back-Up Data'!K8/'2008-09 Back-Up Data'!B8</f>
        <v>2462.6873959200666</v>
      </c>
      <c r="F8" s="4">
        <f>'2008-09 Back-Up Data'!K8/'2008-09 Back-Up Data'!L8</f>
        <v>0.8924994833845787</v>
      </c>
      <c r="G8" s="35">
        <f>'2008-09 Back-Up Data'!C8+'2008-09 Back-Up Data'!D8</f>
        <v>5700000</v>
      </c>
      <c r="H8" s="32">
        <f>('2008-09 Back-Up Data'!C8+'2008-09 Back-Up Data'!D8)/'2008-09 Back-Up Data'!B8</f>
        <v>296.6278101582015</v>
      </c>
      <c r="I8" s="4">
        <f>('2008-09 Back-Up Data'!C8+'2008-09 Back-Up Data'!D8)/'2008-09 Back-Up Data'!L8</f>
        <v>0.1075005166154213</v>
      </c>
      <c r="J8" s="35">
        <f>'2008-09 Back-Up Data'!L8</f>
        <v>53023001</v>
      </c>
      <c r="K8" s="32">
        <f>'2008-09 Back-Up Data'!L8/'2008-09 Back-Up Data'!B8</f>
        <v>2759.315206078268</v>
      </c>
      <c r="P8" s="2" t="str">
        <f>'2008-09 Back-Up Data'!A8</f>
        <v>Cattaraugus</v>
      </c>
      <c r="Q8" s="35">
        <f>'2008-09 Back-Up Data'!C8</f>
        <v>2914000</v>
      </c>
      <c r="R8" s="32">
        <f>'2008-09 Back-Up Data'!C8/'2008-09 Back-Up Data'!B8</f>
        <v>151.6444629475437</v>
      </c>
      <c r="S8" s="4">
        <f>'2008-09 Back-Up Data'!C8/'2008-09 Back-Up Data'!L8</f>
        <v>0.0549572816521645</v>
      </c>
      <c r="T8" s="35">
        <f>'2008-09 Back-Up Data'!D8</f>
        <v>2786000</v>
      </c>
      <c r="U8" s="32">
        <f>'2008-09 Back-Up Data'!D8/'2008-09 Back-Up Data'!B8</f>
        <v>144.9833472106578</v>
      </c>
      <c r="V8" s="4">
        <f>'2008-09 Back-Up Data'!D8/'2008-09 Back-Up Data'!L8</f>
        <v>0.052543234963256795</v>
      </c>
      <c r="W8" s="32">
        <f>SUM('2008-09 Back-Up Data'!C8+'2008-09 Back-Up Data'!D8)/'2008-09 Back-Up Data'!B8</f>
        <v>296.6278101582015</v>
      </c>
      <c r="AB8" s="2" t="str">
        <f>'2008-09 Back-Up Data'!A8</f>
        <v>Cattaraugus</v>
      </c>
      <c r="AC8" s="35">
        <f>'2008-09 Back-Up Data'!E8</f>
        <v>8580657</v>
      </c>
      <c r="AD8" s="32">
        <f>'2008-09 Back-Up Data'!E8/'2008-09 Back-Up Data'!B8</f>
        <v>446.5371044962531</v>
      </c>
      <c r="AE8" s="4">
        <f>'2008-09 Back-Up Data'!E8/'2008-09 Back-Up Data'!L8</f>
        <v>0.1618289579648651</v>
      </c>
      <c r="AF8" s="35">
        <f>'2008-09 Back-Up Data'!F8</f>
        <v>12498592</v>
      </c>
      <c r="AG8" s="32">
        <f>'2008-09 Back-Up Data'!F8/'2008-09 Back-Up Data'!B8</f>
        <v>650.4263114071607</v>
      </c>
      <c r="AH8" s="4">
        <f>'2008-09 Back-Up Data'!F8/'2008-09 Back-Up Data'!L8</f>
        <v>0.2357201924500652</v>
      </c>
      <c r="AI8" s="35">
        <f>'2008-09 Back-Up Data'!G8</f>
        <v>6291320</v>
      </c>
      <c r="AJ8" s="32">
        <f>'2008-09 Back-Up Data'!G8/'2008-09 Back-Up Data'!B8</f>
        <v>327.4000832639467</v>
      </c>
      <c r="AK8" s="4">
        <f>'2008-09 Back-Up Data'!G8/'2008-09 Back-Up Data'!L8</f>
        <v>0.11865265792858462</v>
      </c>
      <c r="AP8" s="2" t="str">
        <f>'2008-09 Back-Up Data'!A8</f>
        <v>Cattaraugus</v>
      </c>
      <c r="AQ8" s="35">
        <f>'2008-09 Back-Up Data'!H8</f>
        <v>4585819</v>
      </c>
      <c r="AR8" s="32">
        <f>'2008-09 Back-Up Data'!H8/'2008-09 Back-Up Data'!B8</f>
        <v>238.64586802664445</v>
      </c>
      <c r="AS8" s="4">
        <f>'2008-09 Back-Up Data'!H8/'2008-09 Back-Up Data'!L8</f>
        <v>0.08648735291312538</v>
      </c>
      <c r="AT8" s="35">
        <f>'2008-09 Back-Up Data'!I8</f>
        <v>8041681</v>
      </c>
      <c r="AU8" s="32">
        <f>'2008-09 Back-Up Data'!I8/'2008-09 Back-Up Data'!B8</f>
        <v>418.4888114071607</v>
      </c>
      <c r="AV8" s="4">
        <f>'2008-09 Back-Up Data'!I8/'2008-09 Back-Up Data'!L8</f>
        <v>0.15166401086954698</v>
      </c>
      <c r="AW8" s="35">
        <f>'2008-09 Back-Up Data'!J8</f>
        <v>7324932</v>
      </c>
      <c r="AX8" s="32">
        <f>'2008-09 Back-Up Data'!J8/'2008-09 Back-Up Data'!B8</f>
        <v>381.18921731890094</v>
      </c>
      <c r="AY8" s="4">
        <f>'2008-09 Back-Up Data'!J8/'2008-09 Back-Up Data'!L8</f>
        <v>0.13814631125839144</v>
      </c>
    </row>
    <row r="9" spans="3:51" ht="12.75">
      <c r="C9" s="2" t="str">
        <f>'2008-09 Back-Up Data'!A9</f>
        <v>Cayuga</v>
      </c>
      <c r="D9" s="35">
        <f>'2008-09 Back-Up Data'!K9</f>
        <v>25352903</v>
      </c>
      <c r="E9" s="32">
        <f>'2008-09 Back-Up Data'!K9/'2008-09 Back-Up Data'!B9</f>
        <v>1837.300021740706</v>
      </c>
      <c r="F9" s="4">
        <f>'2008-09 Back-Up Data'!K9/'2008-09 Back-Up Data'!L9</f>
        <v>0.9352886115882012</v>
      </c>
      <c r="G9" s="35">
        <f>'2008-09 Back-Up Data'!C9+'2008-09 Back-Up Data'!D9</f>
        <v>1754134</v>
      </c>
      <c r="H9" s="32">
        <f>('2008-09 Back-Up Data'!C9+'2008-09 Back-Up Data'!D9)/'2008-09 Back-Up Data'!B9</f>
        <v>127.12037104137981</v>
      </c>
      <c r="I9" s="4">
        <f>('2008-09 Back-Up Data'!C9+'2008-09 Back-Up Data'!D9)/'2008-09 Back-Up Data'!L9</f>
        <v>0.06471138841179876</v>
      </c>
      <c r="J9" s="35">
        <f>'2008-09 Back-Up Data'!L9</f>
        <v>27107037</v>
      </c>
      <c r="K9" s="32">
        <f>'2008-09 Back-Up Data'!L9/'2008-09 Back-Up Data'!B9</f>
        <v>1964.4203927820856</v>
      </c>
      <c r="P9" s="2" t="str">
        <f>'2008-09 Back-Up Data'!A9</f>
        <v>Cayuga</v>
      </c>
      <c r="Q9" s="35">
        <f>'2008-09 Back-Up Data'!C9</f>
        <v>1400014</v>
      </c>
      <c r="R9" s="32">
        <f>'2008-09 Back-Up Data'!C9/'2008-09 Back-Up Data'!B9</f>
        <v>101.45764185810566</v>
      </c>
      <c r="S9" s="4">
        <f>'2008-09 Back-Up Data'!C9/'2008-09 Back-Up Data'!L9</f>
        <v>0.051647621980963836</v>
      </c>
      <c r="T9" s="35">
        <f>'2008-09 Back-Up Data'!D9</f>
        <v>354120</v>
      </c>
      <c r="U9" s="32">
        <f>'2008-09 Back-Up Data'!D9/'2008-09 Back-Up Data'!B9</f>
        <v>25.662729183274152</v>
      </c>
      <c r="V9" s="4">
        <f>'2008-09 Back-Up Data'!D9/'2008-09 Back-Up Data'!L9</f>
        <v>0.013063766430834916</v>
      </c>
      <c r="W9" s="32">
        <f>SUM('2008-09 Back-Up Data'!C9+'2008-09 Back-Up Data'!D9)/'2008-09 Back-Up Data'!B9</f>
        <v>127.12037104137981</v>
      </c>
      <c r="AB9" s="2" t="str">
        <f>'2008-09 Back-Up Data'!A9</f>
        <v>Cayuga</v>
      </c>
      <c r="AC9" s="35">
        <f>'2008-09 Back-Up Data'!E9</f>
        <v>5769439</v>
      </c>
      <c r="AD9" s="32">
        <f>'2008-09 Back-Up Data'!E9/'2008-09 Back-Up Data'!B9</f>
        <v>418.105587361403</v>
      </c>
      <c r="AE9" s="4">
        <f>'2008-09 Back-Up Data'!E9/'2008-09 Back-Up Data'!L9</f>
        <v>0.21283916054713026</v>
      </c>
      <c r="AF9" s="35">
        <f>'2008-09 Back-Up Data'!F9</f>
        <v>7713292</v>
      </c>
      <c r="AG9" s="32">
        <f>'2008-09 Back-Up Data'!F9/'2008-09 Back-Up Data'!B9</f>
        <v>558.9747083121965</v>
      </c>
      <c r="AH9" s="4">
        <f>'2008-09 Back-Up Data'!F9/'2008-09 Back-Up Data'!L9</f>
        <v>0.28454943268052496</v>
      </c>
      <c r="AI9" s="35">
        <f>'2008-09 Back-Up Data'!G9</f>
        <v>797776</v>
      </c>
      <c r="AJ9" s="32">
        <f>'2008-09 Back-Up Data'!G9/'2008-09 Back-Up Data'!B9</f>
        <v>57.81404449597797</v>
      </c>
      <c r="AK9" s="4">
        <f>'2008-09 Back-Up Data'!G9/'2008-09 Back-Up Data'!L9</f>
        <v>0.029430586603766396</v>
      </c>
      <c r="AP9" s="2" t="str">
        <f>'2008-09 Back-Up Data'!A9</f>
        <v>Cayuga</v>
      </c>
      <c r="AQ9" s="35">
        <f>'2008-09 Back-Up Data'!H9</f>
        <v>3622483</v>
      </c>
      <c r="AR9" s="32">
        <f>'2008-09 Back-Up Data'!H9/'2008-09 Back-Up Data'!B9</f>
        <v>262.5177911442858</v>
      </c>
      <c r="AS9" s="4">
        <f>'2008-09 Back-Up Data'!H9/'2008-09 Back-Up Data'!L9</f>
        <v>0.13363625836346482</v>
      </c>
      <c r="AT9" s="35">
        <f>'2008-09 Back-Up Data'!I9</f>
        <v>3540590</v>
      </c>
      <c r="AU9" s="32">
        <f>'2008-09 Back-Up Data'!I9/'2008-09 Back-Up Data'!B9</f>
        <v>256.5830857308501</v>
      </c>
      <c r="AV9" s="4">
        <f>'2008-09 Back-Up Data'!I9/'2008-09 Back-Up Data'!L9</f>
        <v>0.1306151609266627</v>
      </c>
      <c r="AW9" s="35">
        <f>'2008-09 Back-Up Data'!J9</f>
        <v>3909323</v>
      </c>
      <c r="AX9" s="32">
        <f>'2008-09 Back-Up Data'!J9/'2008-09 Back-Up Data'!B9</f>
        <v>283.30480469599246</v>
      </c>
      <c r="AY9" s="4">
        <f>'2008-09 Back-Up Data'!J9/'2008-09 Back-Up Data'!L9</f>
        <v>0.1442180124666521</v>
      </c>
    </row>
    <row r="10" spans="3:51" ht="12.75">
      <c r="C10" s="2" t="str">
        <f>'2008-09 Back-Up Data'!A10</f>
        <v>Clinton</v>
      </c>
      <c r="D10" s="35">
        <f>'2008-09 Back-Up Data'!K10</f>
        <v>32844711</v>
      </c>
      <c r="E10" s="32">
        <f>'2008-09 Back-Up Data'!K10/'2008-09 Back-Up Data'!B10</f>
        <v>2119.423823965929</v>
      </c>
      <c r="F10" s="4">
        <f>'2008-09 Back-Up Data'!K10/'2008-09 Back-Up Data'!L10</f>
        <v>0.9307362093264414</v>
      </c>
      <c r="G10" s="35">
        <f>'2008-09 Back-Up Data'!C10+'2008-09 Back-Up Data'!D10</f>
        <v>2444247</v>
      </c>
      <c r="H10" s="32">
        <f>('2008-09 Back-Up Data'!C10+'2008-09 Back-Up Data'!D10)/'2008-09 Back-Up Data'!B10</f>
        <v>157.7238820416855</v>
      </c>
      <c r="I10" s="4">
        <f>('2008-09 Back-Up Data'!C10+'2008-09 Back-Up Data'!D10)/'2008-09 Back-Up Data'!L10</f>
        <v>0.06926379067355856</v>
      </c>
      <c r="J10" s="35">
        <f>'2008-09 Back-Up Data'!L10</f>
        <v>35288958</v>
      </c>
      <c r="K10" s="32">
        <f>'2008-09 Back-Up Data'!L10/'2008-09 Back-Up Data'!B10</f>
        <v>2277.1477060076145</v>
      </c>
      <c r="P10" s="2" t="str">
        <f>'2008-09 Back-Up Data'!A10</f>
        <v>Clinton</v>
      </c>
      <c r="Q10" s="35">
        <f>'2008-09 Back-Up Data'!C10</f>
        <v>1709541</v>
      </c>
      <c r="R10" s="32">
        <f>'2008-09 Back-Up Data'!C10/'2008-09 Back-Up Data'!B10</f>
        <v>110.31431890043234</v>
      </c>
      <c r="S10" s="4">
        <f>'2008-09 Back-Up Data'!C10/'2008-09 Back-Up Data'!L10</f>
        <v>0.048444077039622425</v>
      </c>
      <c r="T10" s="35">
        <f>'2008-09 Back-Up Data'!D10</f>
        <v>734706</v>
      </c>
      <c r="U10" s="32">
        <f>'2008-09 Back-Up Data'!D10/'2008-09 Back-Up Data'!B10</f>
        <v>47.409563141253145</v>
      </c>
      <c r="V10" s="4">
        <f>'2008-09 Back-Up Data'!D10/'2008-09 Back-Up Data'!L10</f>
        <v>0.020819713633936147</v>
      </c>
      <c r="W10" s="32">
        <f>SUM('2008-09 Back-Up Data'!C10+'2008-09 Back-Up Data'!D10)/'2008-09 Back-Up Data'!B10</f>
        <v>157.7238820416855</v>
      </c>
      <c r="AB10" s="2" t="str">
        <f>'2008-09 Back-Up Data'!A10</f>
        <v>Clinton</v>
      </c>
      <c r="AC10" s="35">
        <f>'2008-09 Back-Up Data'!E10</f>
        <v>8009614</v>
      </c>
      <c r="AD10" s="32">
        <f>'2008-09 Back-Up Data'!E10/'2008-09 Back-Up Data'!B10</f>
        <v>516.8493256759373</v>
      </c>
      <c r="AE10" s="4">
        <f>'2008-09 Back-Up Data'!E10/'2008-09 Back-Up Data'!L10</f>
        <v>0.226972244405743</v>
      </c>
      <c r="AF10" s="35">
        <f>'2008-09 Back-Up Data'!F10</f>
        <v>15348466</v>
      </c>
      <c r="AG10" s="32">
        <f>'2008-09 Back-Up Data'!F10/'2008-09 Back-Up Data'!B10</f>
        <v>990.4153061882945</v>
      </c>
      <c r="AH10" s="4">
        <f>'2008-09 Back-Up Data'!F10/'2008-09 Back-Up Data'!L10</f>
        <v>0.43493678674218716</v>
      </c>
      <c r="AI10" s="35">
        <f>'2008-09 Back-Up Data'!G10</f>
        <v>3224705</v>
      </c>
      <c r="AJ10" s="32">
        <f>'2008-09 Back-Up Data'!G10/'2008-09 Back-Up Data'!B10</f>
        <v>208.0857585339098</v>
      </c>
      <c r="AK10" s="4">
        <f>'2008-09 Back-Up Data'!G10/'2008-09 Back-Up Data'!L10</f>
        <v>0.09138000050894107</v>
      </c>
      <c r="AP10" s="2" t="str">
        <f>'2008-09 Back-Up Data'!A10</f>
        <v>Clinton</v>
      </c>
      <c r="AQ10" s="35">
        <f>'2008-09 Back-Up Data'!H10</f>
        <v>818364</v>
      </c>
      <c r="AR10" s="32">
        <f>'2008-09 Back-Up Data'!H10/'2008-09 Back-Up Data'!B10</f>
        <v>52.807898302897335</v>
      </c>
      <c r="AS10" s="4">
        <f>'2008-09 Back-Up Data'!H10/'2008-09 Back-Up Data'!L10</f>
        <v>0.02319037020021957</v>
      </c>
      <c r="AT10" s="35">
        <f>'2008-09 Back-Up Data'!I10</f>
        <v>2115290</v>
      </c>
      <c r="AU10" s="32">
        <f>'2008-09 Back-Up Data'!I10/'2008-09 Back-Up Data'!B10</f>
        <v>136.49674130476868</v>
      </c>
      <c r="AV10" s="4">
        <f>'2008-09 Back-Up Data'!I10/'2008-09 Back-Up Data'!L10</f>
        <v>0.05994197958466215</v>
      </c>
      <c r="AW10" s="35">
        <f>'2008-09 Back-Up Data'!J10</f>
        <v>3328272</v>
      </c>
      <c r="AX10" s="32">
        <f>'2008-09 Back-Up Data'!J10/'2008-09 Back-Up Data'!B10</f>
        <v>214.76879396012131</v>
      </c>
      <c r="AY10" s="4">
        <f>'2008-09 Back-Up Data'!J10/'2008-09 Back-Up Data'!L10</f>
        <v>0.09431482788468847</v>
      </c>
    </row>
    <row r="11" spans="3:51" ht="12.75">
      <c r="C11" s="2" t="str">
        <f>'2008-09 Back-Up Data'!A11</f>
        <v>Delaware</v>
      </c>
      <c r="D11" s="35">
        <f>'2008-09 Back-Up Data'!K11</f>
        <v>32364336</v>
      </c>
      <c r="E11" s="32">
        <f>'2008-09 Back-Up Data'!K11/'2008-09 Back-Up Data'!B11</f>
        <v>2234.3345529858475</v>
      </c>
      <c r="F11" s="4">
        <f>'2008-09 Back-Up Data'!K11/'2008-09 Back-Up Data'!L11</f>
        <v>0.8271405393639442</v>
      </c>
      <c r="G11" s="35">
        <f>'2008-09 Back-Up Data'!C11+'2008-09 Back-Up Data'!D11</f>
        <v>6763641</v>
      </c>
      <c r="H11" s="32">
        <f>('2008-09 Back-Up Data'!C11+'2008-09 Back-Up Data'!D11)/'2008-09 Back-Up Data'!B11</f>
        <v>466.9410424577149</v>
      </c>
      <c r="I11" s="4">
        <f>('2008-09 Back-Up Data'!C11+'2008-09 Back-Up Data'!D11)/'2008-09 Back-Up Data'!L11</f>
        <v>0.1728594606360559</v>
      </c>
      <c r="J11" s="35">
        <f>'2008-09 Back-Up Data'!L11</f>
        <v>39127977</v>
      </c>
      <c r="K11" s="32">
        <f>'2008-09 Back-Up Data'!L11/'2008-09 Back-Up Data'!B11</f>
        <v>2701.2755954435625</v>
      </c>
      <c r="P11" s="2" t="str">
        <f>'2008-09 Back-Up Data'!A11</f>
        <v>Delaware</v>
      </c>
      <c r="Q11" s="35">
        <f>'2008-09 Back-Up Data'!C11</f>
        <v>2170719</v>
      </c>
      <c r="R11" s="32">
        <f>'2008-09 Back-Up Data'!C11/'2008-09 Back-Up Data'!B11</f>
        <v>149.85978598550224</v>
      </c>
      <c r="S11" s="4">
        <f>'2008-09 Back-Up Data'!C11/'2008-09 Back-Up Data'!L11</f>
        <v>0.05547741453640703</v>
      </c>
      <c r="T11" s="35">
        <f>'2008-09 Back-Up Data'!D11</f>
        <v>4592922</v>
      </c>
      <c r="U11" s="32">
        <f>'2008-09 Back-Up Data'!D11/'2008-09 Back-Up Data'!B11</f>
        <v>317.08125647221266</v>
      </c>
      <c r="V11" s="4">
        <f>'2008-09 Back-Up Data'!D11/'2008-09 Back-Up Data'!L11</f>
        <v>0.11738204609964885</v>
      </c>
      <c r="W11" s="32">
        <f>SUM('2008-09 Back-Up Data'!C11+'2008-09 Back-Up Data'!D11)/'2008-09 Back-Up Data'!B11</f>
        <v>466.9410424577149</v>
      </c>
      <c r="AB11" s="2" t="str">
        <f>'2008-09 Back-Up Data'!A11</f>
        <v>Delaware</v>
      </c>
      <c r="AC11" s="35">
        <f>'2008-09 Back-Up Data'!E11</f>
        <v>6529542</v>
      </c>
      <c r="AD11" s="32">
        <f>'2008-09 Back-Up Data'!E11/'2008-09 Back-Up Data'!B11</f>
        <v>450.779565067311</v>
      </c>
      <c r="AE11" s="4">
        <f>'2008-09 Back-Up Data'!E11/'2008-09 Back-Up Data'!L11</f>
        <v>0.16687655484974345</v>
      </c>
      <c r="AF11" s="35">
        <f>'2008-09 Back-Up Data'!F11</f>
        <v>9266764</v>
      </c>
      <c r="AG11" s="32">
        <f>'2008-09 Back-Up Data'!F11/'2008-09 Back-Up Data'!B11</f>
        <v>639.7489817052123</v>
      </c>
      <c r="AH11" s="4">
        <f>'2008-09 Back-Up Data'!F11/'2008-09 Back-Up Data'!L11</f>
        <v>0.2368321776513005</v>
      </c>
      <c r="AI11" s="35">
        <f>'2008-09 Back-Up Data'!G11</f>
        <v>1911888</v>
      </c>
      <c r="AJ11" s="32">
        <f>'2008-09 Back-Up Data'!G11/'2008-09 Back-Up Data'!B11</f>
        <v>131.99088712461167</v>
      </c>
      <c r="AK11" s="4">
        <f>'2008-09 Back-Up Data'!G11/'2008-09 Back-Up Data'!L11</f>
        <v>0.04886242904916858</v>
      </c>
      <c r="AP11" s="2" t="str">
        <f>'2008-09 Back-Up Data'!A11</f>
        <v>Delaware</v>
      </c>
      <c r="AQ11" s="35">
        <f>'2008-09 Back-Up Data'!H11</f>
        <v>2386830</v>
      </c>
      <c r="AR11" s="32">
        <f>'2008-09 Back-Up Data'!H11/'2008-09 Back-Up Data'!B11</f>
        <v>164.7794269934415</v>
      </c>
      <c r="AS11" s="4">
        <f>'2008-09 Back-Up Data'!H11/'2008-09 Back-Up Data'!L11</f>
        <v>0.06100059811423422</v>
      </c>
      <c r="AT11" s="35">
        <f>'2008-09 Back-Up Data'!I11</f>
        <v>6262978</v>
      </c>
      <c r="AU11" s="32">
        <f>'2008-09 Back-Up Data'!I11/'2008-09 Back-Up Data'!B11</f>
        <v>432.3768035899206</v>
      </c>
      <c r="AV11" s="4">
        <f>'2008-09 Back-Up Data'!I11/'2008-09 Back-Up Data'!L11</f>
        <v>0.16006393583803222</v>
      </c>
      <c r="AW11" s="35">
        <f>'2008-09 Back-Up Data'!J11</f>
        <v>6006334</v>
      </c>
      <c r="AX11" s="32">
        <f>'2008-09 Back-Up Data'!J11/'2008-09 Back-Up Data'!B11</f>
        <v>414.6588885053504</v>
      </c>
      <c r="AY11" s="4">
        <f>'2008-09 Back-Up Data'!J11/'2008-09 Back-Up Data'!L11</f>
        <v>0.15350484386146515</v>
      </c>
    </row>
    <row r="12" spans="3:51" ht="12.75">
      <c r="C12" s="2" t="str">
        <f>'2008-09 Back-Up Data'!A12</f>
        <v>Dutchess</v>
      </c>
      <c r="D12" s="35">
        <f>'2008-09 Back-Up Data'!K12</f>
        <v>49065850</v>
      </c>
      <c r="E12" s="32">
        <f>'2008-09 Back-Up Data'!K12/'2008-09 Back-Up Data'!B12</f>
        <v>1053.4125552836103</v>
      </c>
      <c r="F12" s="4">
        <f>'2008-09 Back-Up Data'!K12/'2008-09 Back-Up Data'!L12</f>
        <v>0.9035314864265368</v>
      </c>
      <c r="G12" s="35">
        <f>'2008-09 Back-Up Data'!C12+'2008-09 Back-Up Data'!D12</f>
        <v>5238677</v>
      </c>
      <c r="H12" s="32">
        <f>('2008-09 Back-Up Data'!C12+'2008-09 Back-Up Data'!D12)/'2008-09 Back-Up Data'!B12</f>
        <v>112.4710592983812</v>
      </c>
      <c r="I12" s="4">
        <f>('2008-09 Back-Up Data'!C12+'2008-09 Back-Up Data'!D12)/'2008-09 Back-Up Data'!L12</f>
        <v>0.09646851357346323</v>
      </c>
      <c r="J12" s="35">
        <f>'2008-09 Back-Up Data'!L12</f>
        <v>54304527</v>
      </c>
      <c r="K12" s="32">
        <f>'2008-09 Back-Up Data'!L12/'2008-09 Back-Up Data'!B12</f>
        <v>1165.8836145819914</v>
      </c>
      <c r="P12" s="2" t="str">
        <f>'2008-09 Back-Up Data'!A12</f>
        <v>Dutchess</v>
      </c>
      <c r="Q12" s="35">
        <f>'2008-09 Back-Up Data'!C12</f>
        <v>3507765</v>
      </c>
      <c r="R12" s="32">
        <f>'2008-09 Back-Up Data'!C12/'2008-09 Back-Up Data'!B12</f>
        <v>75.30948087079737</v>
      </c>
      <c r="S12" s="4">
        <f>'2008-09 Back-Up Data'!C12/'2008-09 Back-Up Data'!L12</f>
        <v>0.06459433851619774</v>
      </c>
      <c r="T12" s="35">
        <f>'2008-09 Back-Up Data'!D12</f>
        <v>1730912</v>
      </c>
      <c r="U12" s="32">
        <f>'2008-09 Back-Up Data'!D12/'2008-09 Back-Up Data'!B12</f>
        <v>37.16157842758384</v>
      </c>
      <c r="V12" s="4">
        <f>'2008-09 Back-Up Data'!D12/'2008-09 Back-Up Data'!L12</f>
        <v>0.03187417505726548</v>
      </c>
      <c r="W12" s="32">
        <f>SUM('2008-09 Back-Up Data'!C12+'2008-09 Back-Up Data'!D12)/'2008-09 Back-Up Data'!B12</f>
        <v>112.4710592983812</v>
      </c>
      <c r="AB12" s="2" t="str">
        <f>'2008-09 Back-Up Data'!A12</f>
        <v>Dutchess</v>
      </c>
      <c r="AC12" s="35">
        <f>'2008-09 Back-Up Data'!E12</f>
        <v>6966049</v>
      </c>
      <c r="AD12" s="32">
        <f>'2008-09 Back-Up Data'!E12/'2008-09 Back-Up Data'!B12</f>
        <v>149.5566361801709</v>
      </c>
      <c r="AE12" s="4">
        <f>'2008-09 Back-Up Data'!E12/'2008-09 Back-Up Data'!L12</f>
        <v>0.12827750069529195</v>
      </c>
      <c r="AF12" s="35">
        <f>'2008-09 Back-Up Data'!F12</f>
        <v>22211146</v>
      </c>
      <c r="AG12" s="32">
        <f>'2008-09 Back-Up Data'!F12/'2008-09 Back-Up Data'!B12</f>
        <v>476.8591609772854</v>
      </c>
      <c r="AH12" s="4">
        <f>'2008-09 Back-Up Data'!F12/'2008-09 Back-Up Data'!L12</f>
        <v>0.4090109467300949</v>
      </c>
      <c r="AI12" s="35">
        <f>'2008-09 Back-Up Data'!G12</f>
        <v>1289854</v>
      </c>
      <c r="AJ12" s="32">
        <f>'2008-09 Back-Up Data'!G12/'2008-09 Back-Up Data'!B12</f>
        <v>27.692344025076217</v>
      </c>
      <c r="AK12" s="4">
        <f>'2008-09 Back-Up Data'!G12/'2008-09 Back-Up Data'!L12</f>
        <v>0.023752237083291418</v>
      </c>
      <c r="AP12" s="2" t="str">
        <f>'2008-09 Back-Up Data'!A12</f>
        <v>Dutchess</v>
      </c>
      <c r="AQ12" s="35">
        <f>'2008-09 Back-Up Data'!H12</f>
        <v>3679674</v>
      </c>
      <c r="AR12" s="32">
        <f>'2008-09 Back-Up Data'!H12/'2008-09 Back-Up Data'!B12</f>
        <v>79.00025763235863</v>
      </c>
      <c r="AS12" s="4">
        <f>'2008-09 Back-Up Data'!H12/'2008-09 Back-Up Data'!L12</f>
        <v>0.06775998619783577</v>
      </c>
      <c r="AT12" s="35">
        <f>'2008-09 Back-Up Data'!I12</f>
        <v>7238813</v>
      </c>
      <c r="AU12" s="32">
        <f>'2008-09 Back-Up Data'!I12/'2008-09 Back-Up Data'!B12</f>
        <v>155.41270556915282</v>
      </c>
      <c r="AV12" s="4">
        <f>'2008-09 Back-Up Data'!I12/'2008-09 Back-Up Data'!L12</f>
        <v>0.1333003600233918</v>
      </c>
      <c r="AW12" s="35">
        <f>'2008-09 Back-Up Data'!J12</f>
        <v>7680314</v>
      </c>
      <c r="AX12" s="32">
        <f>'2008-09 Back-Up Data'!J12/'2008-09 Back-Up Data'!B12</f>
        <v>164.8914508995663</v>
      </c>
      <c r="AY12" s="4">
        <f>'2008-09 Back-Up Data'!J12/'2008-09 Back-Up Data'!L12</f>
        <v>0.14143045569663096</v>
      </c>
    </row>
    <row r="13" spans="3:51" ht="12.75">
      <c r="C13" s="2" t="str">
        <f>'2008-09 Back-Up Data'!A13</f>
        <v>Erie 1</v>
      </c>
      <c r="D13" s="35">
        <f>'2008-09 Back-Up Data'!K13</f>
        <v>97961557</v>
      </c>
      <c r="E13" s="32">
        <f>'2008-09 Back-Up Data'!K13/'2008-09 Back-Up Data'!B13</f>
        <v>1315.9623997528245</v>
      </c>
      <c r="F13" s="4">
        <f>'2008-09 Back-Up Data'!K13/'2008-09 Back-Up Data'!L13</f>
        <v>0.9484834870206852</v>
      </c>
      <c r="G13" s="35">
        <f>'2008-09 Back-Up Data'!C13+'2008-09 Back-Up Data'!D13</f>
        <v>5320744</v>
      </c>
      <c r="H13" s="32">
        <f>('2008-09 Back-Up Data'!C13+'2008-09 Back-Up Data'!D13)/'2008-09 Back-Up Data'!B13</f>
        <v>71.47598769495305</v>
      </c>
      <c r="I13" s="4">
        <f>('2008-09 Back-Up Data'!C13+'2008-09 Back-Up Data'!D13)/'2008-09 Back-Up Data'!L13</f>
        <v>0.05151651297931482</v>
      </c>
      <c r="J13" s="35">
        <f>'2008-09 Back-Up Data'!L13</f>
        <v>103282301</v>
      </c>
      <c r="K13" s="32">
        <f>'2008-09 Back-Up Data'!L13/'2008-09 Back-Up Data'!B13</f>
        <v>1387.4383874477774</v>
      </c>
      <c r="P13" s="2" t="str">
        <f>'2008-09 Back-Up Data'!A13</f>
        <v>Erie 1</v>
      </c>
      <c r="Q13" s="35">
        <f>'2008-09 Back-Up Data'!C13</f>
        <v>2847607</v>
      </c>
      <c r="R13" s="32">
        <f>'2008-09 Back-Up Data'!C13/'2008-09 Back-Up Data'!B13</f>
        <v>38.25320723794683</v>
      </c>
      <c r="S13" s="4">
        <f>'2008-09 Back-Up Data'!C13/'2008-09 Back-Up Data'!L13</f>
        <v>0.027571103397473685</v>
      </c>
      <c r="T13" s="35">
        <f>'2008-09 Back-Up Data'!D13</f>
        <v>2473137</v>
      </c>
      <c r="U13" s="32">
        <f>'2008-09 Back-Up Data'!D13/'2008-09 Back-Up Data'!B13</f>
        <v>33.222780457006216</v>
      </c>
      <c r="V13" s="4">
        <f>'2008-09 Back-Up Data'!D13/'2008-09 Back-Up Data'!L13</f>
        <v>0.02394540958184113</v>
      </c>
      <c r="W13" s="32">
        <f>SUM('2008-09 Back-Up Data'!C13+'2008-09 Back-Up Data'!D13)/'2008-09 Back-Up Data'!B13</f>
        <v>71.47598769495305</v>
      </c>
      <c r="AB13" s="2" t="str">
        <f>'2008-09 Back-Up Data'!A13</f>
        <v>Erie 1</v>
      </c>
      <c r="AC13" s="35">
        <f>'2008-09 Back-Up Data'!E13</f>
        <v>13292491</v>
      </c>
      <c r="AD13" s="32">
        <f>'2008-09 Back-Up Data'!E13/'2008-09 Back-Up Data'!B13</f>
        <v>178.5641111752932</v>
      </c>
      <c r="AE13" s="4">
        <f>'2008-09 Back-Up Data'!E13/'2008-09 Back-Up Data'!L13</f>
        <v>0.12870056990693884</v>
      </c>
      <c r="AF13" s="35">
        <f>'2008-09 Back-Up Data'!F13</f>
        <v>18260532</v>
      </c>
      <c r="AG13" s="32">
        <f>'2008-09 Back-Up Data'!F13/'2008-09 Back-Up Data'!B13</f>
        <v>245.30207815585499</v>
      </c>
      <c r="AH13" s="4">
        <f>'2008-09 Back-Up Data'!F13/'2008-09 Back-Up Data'!L13</f>
        <v>0.17680214154020446</v>
      </c>
      <c r="AI13" s="35">
        <f>'2008-09 Back-Up Data'!G13</f>
        <v>6627492</v>
      </c>
      <c r="AJ13" s="32">
        <f>'2008-09 Back-Up Data'!G13/'2008-09 Back-Up Data'!B13</f>
        <v>89.03013124487849</v>
      </c>
      <c r="AK13" s="4">
        <f>'2008-09 Back-Up Data'!G13/'2008-09 Back-Up Data'!L13</f>
        <v>0.06416870979665722</v>
      </c>
      <c r="AP13" s="2" t="str">
        <f>'2008-09 Back-Up Data'!A13</f>
        <v>Erie 1</v>
      </c>
      <c r="AQ13" s="35">
        <f>'2008-09 Back-Up Data'!H13</f>
        <v>7267504</v>
      </c>
      <c r="AR13" s="32">
        <f>'2008-09 Back-Up Data'!H13/'2008-09 Back-Up Data'!B13</f>
        <v>97.62770516247767</v>
      </c>
      <c r="AS13" s="4">
        <f>'2008-09 Back-Up Data'!H13/'2008-09 Back-Up Data'!L13</f>
        <v>0.07036543463531085</v>
      </c>
      <c r="AT13" s="35">
        <f>'2008-09 Back-Up Data'!I13</f>
        <v>19488856</v>
      </c>
      <c r="AU13" s="32">
        <f>'2008-09 Back-Up Data'!I13/'2008-09 Back-Up Data'!B13</f>
        <v>261.80271624508</v>
      </c>
      <c r="AV13" s="4">
        <f>'2008-09 Back-Up Data'!I13/'2008-09 Back-Up Data'!L13</f>
        <v>0.18869502142482283</v>
      </c>
      <c r="AW13" s="35">
        <f>'2008-09 Back-Up Data'!J13</f>
        <v>33024682</v>
      </c>
      <c r="AX13" s="32">
        <f>'2008-09 Back-Up Data'!J13/'2008-09 Back-Up Data'!B13</f>
        <v>443.6356577692401</v>
      </c>
      <c r="AY13" s="4">
        <f>'2008-09 Back-Up Data'!J13/'2008-09 Back-Up Data'!L13</f>
        <v>0.319751609716751</v>
      </c>
    </row>
    <row r="14" spans="3:51" ht="12.75">
      <c r="C14" s="2" t="str">
        <f>'2008-09 Back-Up Data'!A14</f>
        <v>Erie 2</v>
      </c>
      <c r="D14" s="35">
        <f>'2008-09 Back-Up Data'!K14</f>
        <v>56483228</v>
      </c>
      <c r="E14" s="32">
        <f>'2008-09 Back-Up Data'!K14/'2008-09 Back-Up Data'!B14</f>
        <v>1369.3235714805207</v>
      </c>
      <c r="F14" s="4">
        <f>'2008-09 Back-Up Data'!K14/'2008-09 Back-Up Data'!L14</f>
        <v>0.936867512693058</v>
      </c>
      <c r="G14" s="35">
        <f>'2008-09 Back-Up Data'!C14+'2008-09 Back-Up Data'!D14</f>
        <v>3806223</v>
      </c>
      <c r="H14" s="32">
        <f>('2008-09 Back-Up Data'!C14+'2008-09 Back-Up Data'!D14)/'2008-09 Back-Up Data'!B14</f>
        <v>92.27430968023467</v>
      </c>
      <c r="I14" s="4">
        <f>('2008-09 Back-Up Data'!C14+'2008-09 Back-Up Data'!D14)/'2008-09 Back-Up Data'!L14</f>
        <v>0.06313248730694197</v>
      </c>
      <c r="J14" s="35">
        <f>'2008-09 Back-Up Data'!L14</f>
        <v>60289451</v>
      </c>
      <c r="K14" s="32">
        <f>'2008-09 Back-Up Data'!L14/'2008-09 Back-Up Data'!B14</f>
        <v>1461.5978811607554</v>
      </c>
      <c r="P14" s="2" t="str">
        <f>'2008-09 Back-Up Data'!A14</f>
        <v>Erie 2</v>
      </c>
      <c r="Q14" s="35">
        <f>'2008-09 Back-Up Data'!C14</f>
        <v>2925047</v>
      </c>
      <c r="R14" s="32">
        <f>'2008-09 Back-Up Data'!C14/'2008-09 Back-Up Data'!B14</f>
        <v>70.91194938059104</v>
      </c>
      <c r="S14" s="4">
        <f>'2008-09 Back-Up Data'!C14/'2008-09 Back-Up Data'!L14</f>
        <v>0.04851672973436099</v>
      </c>
      <c r="T14" s="35">
        <f>'2008-09 Back-Up Data'!D14</f>
        <v>881176</v>
      </c>
      <c r="U14" s="32">
        <f>'2008-09 Back-Up Data'!D14/'2008-09 Back-Up Data'!B14</f>
        <v>21.362360299643626</v>
      </c>
      <c r="V14" s="4">
        <f>'2008-09 Back-Up Data'!D14/'2008-09 Back-Up Data'!L14</f>
        <v>0.014615757572580981</v>
      </c>
      <c r="W14" s="32">
        <f>SUM('2008-09 Back-Up Data'!C14+'2008-09 Back-Up Data'!D14)/'2008-09 Back-Up Data'!B14</f>
        <v>92.27430968023467</v>
      </c>
      <c r="AB14" s="2" t="str">
        <f>'2008-09 Back-Up Data'!A14</f>
        <v>Erie 2</v>
      </c>
      <c r="AC14" s="35">
        <f>'2008-09 Back-Up Data'!E14</f>
        <v>10196833</v>
      </c>
      <c r="AD14" s="32">
        <f>'2008-09 Back-Up Data'!E14/'2008-09 Back-Up Data'!B14</f>
        <v>247.20194428955853</v>
      </c>
      <c r="AE14" s="4">
        <f>'2008-09 Back-Up Data'!E14/'2008-09 Back-Up Data'!L14</f>
        <v>0.16913129628597878</v>
      </c>
      <c r="AF14" s="35">
        <f>'2008-09 Back-Up Data'!F14</f>
        <v>16404009</v>
      </c>
      <c r="AG14" s="32">
        <f>'2008-09 Back-Up Data'!F14/'2008-09 Back-Up Data'!B14</f>
        <v>397.682586244515</v>
      </c>
      <c r="AH14" s="4">
        <f>'2008-09 Back-Up Data'!F14/'2008-09 Back-Up Data'!L14</f>
        <v>0.27208754977715754</v>
      </c>
      <c r="AI14" s="35">
        <f>'2008-09 Back-Up Data'!G14</f>
        <v>8075730</v>
      </c>
      <c r="AJ14" s="32">
        <f>'2008-09 Back-Up Data'!G14/'2008-09 Back-Up Data'!B14</f>
        <v>195.7800189095493</v>
      </c>
      <c r="AK14" s="4">
        <f>'2008-09 Back-Up Data'!G14/'2008-09 Back-Up Data'!L14</f>
        <v>0.13394930400013097</v>
      </c>
      <c r="AP14" s="2" t="str">
        <f>'2008-09 Back-Up Data'!A14</f>
        <v>Erie 2</v>
      </c>
      <c r="AQ14" s="35">
        <f>'2008-09 Back-Up Data'!H14</f>
        <v>6471246</v>
      </c>
      <c r="AR14" s="32">
        <f>'2008-09 Back-Up Data'!H14/'2008-09 Back-Up Data'!B14</f>
        <v>156.8824941210696</v>
      </c>
      <c r="AS14" s="4">
        <f>'2008-09 Back-Up Data'!H14/'2008-09 Back-Up Data'!L14</f>
        <v>0.10733629005843826</v>
      </c>
      <c r="AT14" s="35">
        <f>'2008-09 Back-Up Data'!I14</f>
        <v>7162304</v>
      </c>
      <c r="AU14" s="32">
        <f>'2008-09 Back-Up Data'!I14/'2008-09 Back-Up Data'!B14</f>
        <v>173.63582147446</v>
      </c>
      <c r="AV14" s="4">
        <f>'2008-09 Back-Up Data'!I14/'2008-09 Back-Up Data'!L14</f>
        <v>0.11879862697704778</v>
      </c>
      <c r="AW14" s="35">
        <f>'2008-09 Back-Up Data'!J14</f>
        <v>8173106</v>
      </c>
      <c r="AX14" s="32">
        <f>'2008-09 Back-Up Data'!J14/'2008-09 Back-Up Data'!B14</f>
        <v>198.14070644136828</v>
      </c>
      <c r="AY14" s="4">
        <f>'2008-09 Back-Up Data'!J14/'2008-09 Back-Up Data'!L14</f>
        <v>0.13556444559430472</v>
      </c>
    </row>
    <row r="15" spans="3:51" ht="12.75">
      <c r="C15" s="2" t="str">
        <f>'2008-09 Back-Up Data'!A15</f>
        <v>Franklin</v>
      </c>
      <c r="D15" s="35">
        <f>'2008-09 Back-Up Data'!K15</f>
        <v>18728621</v>
      </c>
      <c r="E15" s="32">
        <f>'2008-09 Back-Up Data'!K15/'2008-09 Back-Up Data'!B15</f>
        <v>2124.148916865147</v>
      </c>
      <c r="F15" s="4">
        <f>'2008-09 Back-Up Data'!K15/'2008-09 Back-Up Data'!L15</f>
        <v>0.9147322294198178</v>
      </c>
      <c r="G15" s="35">
        <f>'2008-09 Back-Up Data'!C15+'2008-09 Back-Up Data'!D15</f>
        <v>1745809</v>
      </c>
      <c r="H15" s="32">
        <f>('2008-09 Back-Up Data'!C15+'2008-09 Back-Up Data'!D15)/'2008-09 Back-Up Data'!B15</f>
        <v>198.0048769422706</v>
      </c>
      <c r="I15" s="4">
        <f>('2008-09 Back-Up Data'!C15+'2008-09 Back-Up Data'!D15)/'2008-09 Back-Up Data'!L15</f>
        <v>0.08526777058018221</v>
      </c>
      <c r="J15" s="35">
        <f>'2008-09 Back-Up Data'!L15</f>
        <v>20474430</v>
      </c>
      <c r="K15" s="32">
        <f>'2008-09 Back-Up Data'!L15/'2008-09 Back-Up Data'!B15</f>
        <v>2322.1537938074175</v>
      </c>
      <c r="P15" s="2" t="str">
        <f>'2008-09 Back-Up Data'!A15</f>
        <v>Franklin</v>
      </c>
      <c r="Q15" s="35">
        <f>'2008-09 Back-Up Data'!C15</f>
        <v>1442432</v>
      </c>
      <c r="R15" s="32">
        <f>'2008-09 Back-Up Data'!C15/'2008-09 Back-Up Data'!B15</f>
        <v>163.59668821594647</v>
      </c>
      <c r="S15" s="4">
        <f>'2008-09 Back-Up Data'!C15/'2008-09 Back-Up Data'!L15</f>
        <v>0.07045041058530079</v>
      </c>
      <c r="T15" s="35">
        <f>'2008-09 Back-Up Data'!D15</f>
        <v>303377</v>
      </c>
      <c r="U15" s="32">
        <f>'2008-09 Back-Up Data'!D15/'2008-09 Back-Up Data'!B15</f>
        <v>34.40818872632415</v>
      </c>
      <c r="V15" s="4">
        <f>'2008-09 Back-Up Data'!D15/'2008-09 Back-Up Data'!L15</f>
        <v>0.01481735999488142</v>
      </c>
      <c r="W15" s="32">
        <f>SUM('2008-09 Back-Up Data'!C15+'2008-09 Back-Up Data'!D15)/'2008-09 Back-Up Data'!B15</f>
        <v>198.0048769422706</v>
      </c>
      <c r="AB15" s="2" t="str">
        <f>'2008-09 Back-Up Data'!A15</f>
        <v>Franklin</v>
      </c>
      <c r="AC15" s="35">
        <f>'2008-09 Back-Up Data'!E15</f>
        <v>4805339</v>
      </c>
      <c r="AD15" s="32">
        <f>'2008-09 Back-Up Data'!E15/'2008-09 Back-Up Data'!B15</f>
        <v>545.008392877396</v>
      </c>
      <c r="AE15" s="4">
        <f>'2008-09 Back-Up Data'!E15/'2008-09 Back-Up Data'!L15</f>
        <v>0.2346995252126677</v>
      </c>
      <c r="AF15" s="35">
        <f>'2008-09 Back-Up Data'!F15</f>
        <v>6913142</v>
      </c>
      <c r="AG15" s="32">
        <f>'2008-09 Back-Up Data'!F15/'2008-09 Back-Up Data'!B15</f>
        <v>784.0696381989338</v>
      </c>
      <c r="AH15" s="4">
        <f>'2008-09 Back-Up Data'!F15/'2008-09 Back-Up Data'!L15</f>
        <v>0.3376475926313944</v>
      </c>
      <c r="AI15" s="35">
        <f>'2008-09 Back-Up Data'!G15</f>
        <v>1429218</v>
      </c>
      <c r="AJ15" s="32">
        <f>'2008-09 Back-Up Data'!G15/'2008-09 Back-Up Data'!B15</f>
        <v>162.0979925144607</v>
      </c>
      <c r="AK15" s="4">
        <f>'2008-09 Back-Up Data'!G15/'2008-09 Back-Up Data'!L15</f>
        <v>0.06980502021301692</v>
      </c>
      <c r="AP15" s="2" t="str">
        <f>'2008-09 Back-Up Data'!A15</f>
        <v>Franklin</v>
      </c>
      <c r="AQ15" s="35">
        <f>'2008-09 Back-Up Data'!H15</f>
        <v>1281477</v>
      </c>
      <c r="AR15" s="32">
        <f>'2008-09 Back-Up Data'!H15/'2008-09 Back-Up Data'!B15</f>
        <v>145.34161279346716</v>
      </c>
      <c r="AS15" s="4">
        <f>'2008-09 Back-Up Data'!H15/'2008-09 Back-Up Data'!L15</f>
        <v>0.06258914167573895</v>
      </c>
      <c r="AT15" s="35">
        <f>'2008-09 Back-Up Data'!I15</f>
        <v>2052506</v>
      </c>
      <c r="AU15" s="32">
        <f>'2008-09 Back-Up Data'!I15/'2008-09 Back-Up Data'!B15</f>
        <v>232.78961097879096</v>
      </c>
      <c r="AV15" s="4">
        <f>'2008-09 Back-Up Data'!I15/'2008-09 Back-Up Data'!L15</f>
        <v>0.1002472840513753</v>
      </c>
      <c r="AW15" s="35">
        <f>'2008-09 Back-Up Data'!J15</f>
        <v>2246939</v>
      </c>
      <c r="AX15" s="32">
        <f>'2008-09 Back-Up Data'!J15/'2008-09 Back-Up Data'!B15</f>
        <v>254.84166950209823</v>
      </c>
      <c r="AY15" s="4">
        <f>'2008-09 Back-Up Data'!J15/'2008-09 Back-Up Data'!L15</f>
        <v>0.10974366563562453</v>
      </c>
    </row>
    <row r="16" spans="3:51" ht="12.75">
      <c r="C16" s="2" t="str">
        <f>'2008-09 Back-Up Data'!A16</f>
        <v>Genesee</v>
      </c>
      <c r="D16" s="35">
        <f>'2008-09 Back-Up Data'!K16</f>
        <v>30650979</v>
      </c>
      <c r="E16" s="32">
        <f>'2008-09 Back-Up Data'!K16/'2008-09 Back-Up Data'!B16</f>
        <v>1232.8940509231327</v>
      </c>
      <c r="F16" s="4">
        <f>'2008-09 Back-Up Data'!K16/'2008-09 Back-Up Data'!L16</f>
        <v>0.8269661625697715</v>
      </c>
      <c r="G16" s="35">
        <f>'2008-09 Back-Up Data'!C16+'2008-09 Back-Up Data'!D16</f>
        <v>6413390</v>
      </c>
      <c r="H16" s="32">
        <f>('2008-09 Back-Up Data'!C16+'2008-09 Back-Up Data'!D16)/'2008-09 Back-Up Data'!B16</f>
        <v>257.9699127146937</v>
      </c>
      <c r="I16" s="4">
        <f>('2008-09 Back-Up Data'!C16+'2008-09 Back-Up Data'!D16)/'2008-09 Back-Up Data'!L16</f>
        <v>0.1730338374302285</v>
      </c>
      <c r="J16" s="35">
        <f>'2008-09 Back-Up Data'!L16</f>
        <v>37064369</v>
      </c>
      <c r="K16" s="32">
        <f>'2008-09 Back-Up Data'!L16/'2008-09 Back-Up Data'!B16</f>
        <v>1490.8639636378264</v>
      </c>
      <c r="P16" s="2" t="str">
        <f>'2008-09 Back-Up Data'!A16</f>
        <v>Genesee</v>
      </c>
      <c r="Q16" s="35">
        <f>'2008-09 Back-Up Data'!C16</f>
        <v>2411563</v>
      </c>
      <c r="R16" s="32">
        <f>'2008-09 Back-Up Data'!C16/'2008-09 Back-Up Data'!B16</f>
        <v>97.00185028759905</v>
      </c>
      <c r="S16" s="4">
        <f>'2008-09 Back-Up Data'!C16/'2008-09 Back-Up Data'!L16</f>
        <v>0.06506418603807879</v>
      </c>
      <c r="T16" s="35">
        <f>'2008-09 Back-Up Data'!D16</f>
        <v>4001827</v>
      </c>
      <c r="U16" s="32">
        <f>'2008-09 Back-Up Data'!D16/'2008-09 Back-Up Data'!B16</f>
        <v>160.96806242709465</v>
      </c>
      <c r="V16" s="4">
        <f>'2008-09 Back-Up Data'!D16/'2008-09 Back-Up Data'!L16</f>
        <v>0.1079696513921497</v>
      </c>
      <c r="W16" s="32">
        <f>SUM('2008-09 Back-Up Data'!C16+'2008-09 Back-Up Data'!D16)/'2008-09 Back-Up Data'!B16</f>
        <v>257.9699127146937</v>
      </c>
      <c r="AB16" s="2" t="str">
        <f>'2008-09 Back-Up Data'!A16</f>
        <v>Genesee</v>
      </c>
      <c r="AC16" s="35">
        <f>'2008-09 Back-Up Data'!E16</f>
        <v>7930579</v>
      </c>
      <c r="AD16" s="32">
        <f>'2008-09 Back-Up Data'!E16/'2008-09 Back-Up Data'!B16</f>
        <v>318.9967821085234</v>
      </c>
      <c r="AE16" s="4">
        <f>'2008-09 Back-Up Data'!E16/'2008-09 Back-Up Data'!L16</f>
        <v>0.21396773273005135</v>
      </c>
      <c r="AF16" s="35">
        <f>'2008-09 Back-Up Data'!F16</f>
        <v>7208652</v>
      </c>
      <c r="AG16" s="32">
        <f>'2008-09 Back-Up Data'!F16/'2008-09 Back-Up Data'!B16</f>
        <v>289.958247858091</v>
      </c>
      <c r="AH16" s="4">
        <f>'2008-09 Back-Up Data'!F16/'2008-09 Back-Up Data'!L16</f>
        <v>0.19449007751892392</v>
      </c>
      <c r="AI16" s="35">
        <f>'2008-09 Back-Up Data'!G16</f>
        <v>1828961</v>
      </c>
      <c r="AJ16" s="32">
        <f>'2008-09 Back-Up Data'!G16/'2008-09 Back-Up Data'!B16</f>
        <v>73.56747516190016</v>
      </c>
      <c r="AK16" s="4">
        <f>'2008-09 Back-Up Data'!G16/'2008-09 Back-Up Data'!L16</f>
        <v>0.04934553182329908</v>
      </c>
      <c r="AP16" s="2" t="str">
        <f>'2008-09 Back-Up Data'!A16</f>
        <v>Genesee</v>
      </c>
      <c r="AQ16" s="35">
        <f>'2008-09 Back-Up Data'!H16</f>
        <v>3387845</v>
      </c>
      <c r="AR16" s="32">
        <f>'2008-09 Back-Up Data'!H16/'2008-09 Back-Up Data'!B16</f>
        <v>136.2714693696955</v>
      </c>
      <c r="AS16" s="4">
        <f>'2008-09 Back-Up Data'!H16/'2008-09 Back-Up Data'!L16</f>
        <v>0.09140436196283282</v>
      </c>
      <c r="AT16" s="35">
        <f>'2008-09 Back-Up Data'!I16</f>
        <v>4720683</v>
      </c>
      <c r="AU16" s="32">
        <f>'2008-09 Back-Up Data'!I16/'2008-09 Back-Up Data'!B16</f>
        <v>189.88306986846868</v>
      </c>
      <c r="AV16" s="4">
        <f>'2008-09 Back-Up Data'!I16/'2008-09 Back-Up Data'!L16</f>
        <v>0.12736445074783279</v>
      </c>
      <c r="AW16" s="35">
        <f>'2008-09 Back-Up Data'!J16</f>
        <v>5574259</v>
      </c>
      <c r="AX16" s="32">
        <f>'2008-09 Back-Up Data'!J16/'2008-09 Back-Up Data'!B16</f>
        <v>224.2170065564539</v>
      </c>
      <c r="AY16" s="4">
        <f>'2008-09 Back-Up Data'!J16/'2008-09 Back-Up Data'!L16</f>
        <v>0.1503940077868316</v>
      </c>
    </row>
    <row r="17" spans="3:51" ht="12.75">
      <c r="C17" s="2" t="str">
        <f>'2008-09 Back-Up Data'!A17</f>
        <v>Hamilton</v>
      </c>
      <c r="D17" s="35">
        <f>'2008-09 Back-Up Data'!K17</f>
        <v>25427097</v>
      </c>
      <c r="E17" s="32">
        <f>'2008-09 Back-Up Data'!K17/'2008-09 Back-Up Data'!B17</f>
        <v>1525.686847473899</v>
      </c>
      <c r="F17" s="4">
        <f>'2008-09 Back-Up Data'!K17/'2008-09 Back-Up Data'!L17</f>
        <v>0.8839078527058541</v>
      </c>
      <c r="G17" s="35">
        <f>'2008-09 Back-Up Data'!C17+'2008-09 Back-Up Data'!D17</f>
        <v>3339586</v>
      </c>
      <c r="H17" s="32">
        <f>('2008-09 Back-Up Data'!C17+'2008-09 Back-Up Data'!D17)/'2008-09 Back-Up Data'!B17</f>
        <v>200.38317532701308</v>
      </c>
      <c r="I17" s="4">
        <f>('2008-09 Back-Up Data'!C17+'2008-09 Back-Up Data'!D17)/'2008-09 Back-Up Data'!L17</f>
        <v>0.1160921472941458</v>
      </c>
      <c r="J17" s="35">
        <f>'2008-09 Back-Up Data'!L17</f>
        <v>28766683</v>
      </c>
      <c r="K17" s="32">
        <f>'2008-09 Back-Up Data'!L17/'2008-09 Back-Up Data'!B17</f>
        <v>1726.070022800912</v>
      </c>
      <c r="P17" s="2" t="str">
        <f>'2008-09 Back-Up Data'!A17</f>
        <v>Hamilton</v>
      </c>
      <c r="Q17" s="35">
        <f>'2008-09 Back-Up Data'!C17</f>
        <v>1365984</v>
      </c>
      <c r="R17" s="32">
        <f>'2008-09 Back-Up Data'!C17/'2008-09 Back-Up Data'!B17</f>
        <v>81.96231849273971</v>
      </c>
      <c r="S17" s="4">
        <f>'2008-09 Back-Up Data'!C17/'2008-09 Back-Up Data'!L17</f>
        <v>0.0474849324824833</v>
      </c>
      <c r="T17" s="35">
        <f>'2008-09 Back-Up Data'!D17</f>
        <v>1973602</v>
      </c>
      <c r="U17" s="32">
        <f>'2008-09 Back-Up Data'!D17/'2008-09 Back-Up Data'!B17</f>
        <v>118.42085683427337</v>
      </c>
      <c r="V17" s="4">
        <f>'2008-09 Back-Up Data'!D17/'2008-09 Back-Up Data'!L17</f>
        <v>0.0686072148116625</v>
      </c>
      <c r="W17" s="32">
        <f>SUM('2008-09 Back-Up Data'!C17+'2008-09 Back-Up Data'!D17)/'2008-09 Back-Up Data'!B17</f>
        <v>200.38317532701308</v>
      </c>
      <c r="AB17" s="2" t="str">
        <f>'2008-09 Back-Up Data'!A17</f>
        <v>Hamilton</v>
      </c>
      <c r="AC17" s="35">
        <f>'2008-09 Back-Up Data'!E17</f>
        <v>4121000</v>
      </c>
      <c r="AD17" s="32">
        <f>'2008-09 Back-Up Data'!E17/'2008-09 Back-Up Data'!B17</f>
        <v>247.26989079563182</v>
      </c>
      <c r="AE17" s="4">
        <f>'2008-09 Back-Up Data'!E17/'2008-09 Back-Up Data'!L17</f>
        <v>0.1432560020910301</v>
      </c>
      <c r="AF17" s="35">
        <f>'2008-09 Back-Up Data'!F17</f>
        <v>14889811</v>
      </c>
      <c r="AG17" s="32">
        <f>'2008-09 Back-Up Data'!F17/'2008-09 Back-Up Data'!B17</f>
        <v>893.4243969758791</v>
      </c>
      <c r="AH17" s="4">
        <f>'2008-09 Back-Up Data'!F17/'2008-09 Back-Up Data'!L17</f>
        <v>0.517606113989576</v>
      </c>
      <c r="AI17" s="35">
        <f>'2008-09 Back-Up Data'!G17</f>
        <v>1139343</v>
      </c>
      <c r="AJ17" s="32">
        <f>'2008-09 Back-Up Data'!G17/'2008-09 Back-Up Data'!B17</f>
        <v>68.3633145325813</v>
      </c>
      <c r="AK17" s="4">
        <f>'2008-09 Back-Up Data'!G17/'2008-09 Back-Up Data'!L17</f>
        <v>0.03960633904159197</v>
      </c>
      <c r="AP17" s="2" t="str">
        <f>'2008-09 Back-Up Data'!A17</f>
        <v>Hamilton</v>
      </c>
      <c r="AQ17" s="35">
        <f>'2008-09 Back-Up Data'!H17</f>
        <v>1595677</v>
      </c>
      <c r="AR17" s="32">
        <f>'2008-09 Back-Up Data'!H17/'2008-09 Back-Up Data'!B17</f>
        <v>95.74444977799112</v>
      </c>
      <c r="AS17" s="4">
        <f>'2008-09 Back-Up Data'!H17/'2008-09 Back-Up Data'!L17</f>
        <v>0.05546962088051653</v>
      </c>
      <c r="AT17" s="35">
        <f>'2008-09 Back-Up Data'!I17</f>
        <v>1057115</v>
      </c>
      <c r="AU17" s="32">
        <f>'2008-09 Back-Up Data'!I17/'2008-09 Back-Up Data'!B17</f>
        <v>63.4294371774871</v>
      </c>
      <c r="AV17" s="4">
        <f>'2008-09 Back-Up Data'!I17/'2008-09 Back-Up Data'!L17</f>
        <v>0.03674789338763875</v>
      </c>
      <c r="AW17" s="35">
        <f>'2008-09 Back-Up Data'!J17</f>
        <v>2624151</v>
      </c>
      <c r="AX17" s="32">
        <f>'2008-09 Back-Up Data'!J17/'2008-09 Back-Up Data'!B17</f>
        <v>157.45535821432858</v>
      </c>
      <c r="AY17" s="4">
        <f>'2008-09 Back-Up Data'!J17/'2008-09 Back-Up Data'!L17</f>
        <v>0.09122188331550078</v>
      </c>
    </row>
    <row r="18" spans="3:51" ht="12.75">
      <c r="C18" s="2" t="str">
        <f>'2008-09 Back-Up Data'!A18</f>
        <v>Herkimer</v>
      </c>
      <c r="D18" s="35">
        <f>'2008-09 Back-Up Data'!K18</f>
        <v>16355760</v>
      </c>
      <c r="E18" s="32">
        <f>'2008-09 Back-Up Data'!K18/'2008-09 Back-Up Data'!B18</f>
        <v>1465.0447868147617</v>
      </c>
      <c r="F18" s="4">
        <f>'2008-09 Back-Up Data'!K18/'2008-09 Back-Up Data'!L18</f>
        <v>0.833363140412744</v>
      </c>
      <c r="G18" s="35">
        <f>'2008-09 Back-Up Data'!C18+'2008-09 Back-Up Data'!D18</f>
        <v>3270450</v>
      </c>
      <c r="H18" s="32">
        <f>('2008-09 Back-Up Data'!C18+'2008-09 Back-Up Data'!D18)/'2008-09 Back-Up Data'!B18</f>
        <v>292.94607667502686</v>
      </c>
      <c r="I18" s="4">
        <f>('2008-09 Back-Up Data'!C18+'2008-09 Back-Up Data'!D18)/'2008-09 Back-Up Data'!L18</f>
        <v>0.16663685958725602</v>
      </c>
      <c r="J18" s="35">
        <f>'2008-09 Back-Up Data'!L18</f>
        <v>19626210</v>
      </c>
      <c r="K18" s="32">
        <f>'2008-09 Back-Up Data'!L18/'2008-09 Back-Up Data'!B18</f>
        <v>1757.9908634897886</v>
      </c>
      <c r="P18" s="2" t="str">
        <f>'2008-09 Back-Up Data'!A18</f>
        <v>Herkimer</v>
      </c>
      <c r="Q18" s="35">
        <f>'2008-09 Back-Up Data'!C18</f>
        <v>2850263</v>
      </c>
      <c r="R18" s="32">
        <f>'2008-09 Back-Up Data'!C18/'2008-09 Back-Up Data'!B18</f>
        <v>255.3084020064493</v>
      </c>
      <c r="S18" s="4">
        <f>'2008-09 Back-Up Data'!C18/'2008-09 Back-Up Data'!L18</f>
        <v>0.14522737706363073</v>
      </c>
      <c r="T18" s="35">
        <f>'2008-09 Back-Up Data'!D18</f>
        <v>420187</v>
      </c>
      <c r="U18" s="32">
        <f>'2008-09 Back-Up Data'!D18/'2008-09 Back-Up Data'!B18</f>
        <v>37.637674668577574</v>
      </c>
      <c r="V18" s="4">
        <f>'2008-09 Back-Up Data'!D18/'2008-09 Back-Up Data'!L18</f>
        <v>0.021409482523625296</v>
      </c>
      <c r="W18" s="32">
        <f>SUM('2008-09 Back-Up Data'!C18+'2008-09 Back-Up Data'!D18)/'2008-09 Back-Up Data'!B18</f>
        <v>292.94607667502686</v>
      </c>
      <c r="AB18" s="2" t="str">
        <f>'2008-09 Back-Up Data'!A18</f>
        <v>Herkimer</v>
      </c>
      <c r="AC18" s="35">
        <f>'2008-09 Back-Up Data'!E18</f>
        <v>4283241</v>
      </c>
      <c r="AD18" s="32">
        <f>'2008-09 Back-Up Data'!E18/'2008-09 Back-Up Data'!B18</f>
        <v>383.66544249372987</v>
      </c>
      <c r="AE18" s="4">
        <f>'2008-09 Back-Up Data'!E18/'2008-09 Back-Up Data'!L18</f>
        <v>0.21824086260159245</v>
      </c>
      <c r="AF18" s="35">
        <f>'2008-09 Back-Up Data'!F18</f>
        <v>4039525</v>
      </c>
      <c r="AG18" s="32">
        <f>'2008-09 Back-Up Data'!F18/'2008-09 Back-Up Data'!B18</f>
        <v>361.8349158007882</v>
      </c>
      <c r="AH18" s="4">
        <f>'2008-09 Back-Up Data'!F18/'2008-09 Back-Up Data'!L18</f>
        <v>0.20582297855775517</v>
      </c>
      <c r="AI18" s="35">
        <f>'2008-09 Back-Up Data'!G18</f>
        <v>2550660</v>
      </c>
      <c r="AJ18" s="32">
        <f>'2008-09 Back-Up Data'!G18/'2008-09 Back-Up Data'!B18</f>
        <v>228.47187388032964</v>
      </c>
      <c r="AK18" s="4">
        <f>'2008-09 Back-Up Data'!G18/'2008-09 Back-Up Data'!L18</f>
        <v>0.12996192336676313</v>
      </c>
      <c r="AP18" s="2" t="str">
        <f>'2008-09 Back-Up Data'!A18</f>
        <v>Herkimer</v>
      </c>
      <c r="AQ18" s="35">
        <f>'2008-09 Back-Up Data'!H18</f>
        <v>673061</v>
      </c>
      <c r="AR18" s="32">
        <f>'2008-09 Back-Up Data'!H18/'2008-09 Back-Up Data'!B18</f>
        <v>60.288516660695095</v>
      </c>
      <c r="AS18" s="4">
        <f>'2008-09 Back-Up Data'!H18/'2008-09 Back-Up Data'!L18</f>
        <v>0.034293987478988555</v>
      </c>
      <c r="AT18" s="35">
        <f>'2008-09 Back-Up Data'!I18</f>
        <v>2357291</v>
      </c>
      <c r="AU18" s="32">
        <f>'2008-09 Back-Up Data'!I18/'2008-09 Back-Up Data'!B18</f>
        <v>211.1511107130061</v>
      </c>
      <c r="AV18" s="4">
        <f>'2008-09 Back-Up Data'!I18/'2008-09 Back-Up Data'!L18</f>
        <v>0.1201093333863237</v>
      </c>
      <c r="AW18" s="35">
        <f>'2008-09 Back-Up Data'!J18</f>
        <v>2451982</v>
      </c>
      <c r="AX18" s="32">
        <f>'2008-09 Back-Up Data'!J18/'2008-09 Back-Up Data'!B18</f>
        <v>219.63292726621282</v>
      </c>
      <c r="AY18" s="4">
        <f>'2008-09 Back-Up Data'!J18/'2008-09 Back-Up Data'!L18</f>
        <v>0.12493405502132097</v>
      </c>
    </row>
    <row r="19" spans="3:51" ht="12.75">
      <c r="C19" s="2" t="str">
        <f>'2008-09 Back-Up Data'!A19</f>
        <v>Jefferson</v>
      </c>
      <c r="D19" s="35">
        <f>'2008-09 Back-Up Data'!K19</f>
        <v>38750203</v>
      </c>
      <c r="E19" s="32">
        <f>'2008-09 Back-Up Data'!K19/'2008-09 Back-Up Data'!B19</f>
        <v>1621.6866708516427</v>
      </c>
      <c r="F19" s="4">
        <f>'2008-09 Back-Up Data'!K19/'2008-09 Back-Up Data'!L19</f>
        <v>0.9299122229853996</v>
      </c>
      <c r="G19" s="35">
        <f>'2008-09 Back-Up Data'!C19+'2008-09 Back-Up Data'!D19</f>
        <v>2920615</v>
      </c>
      <c r="H19" s="32">
        <f>('2008-09 Back-Up Data'!C19+'2008-09 Back-Up Data'!D19)/'2008-09 Back-Up Data'!B19</f>
        <v>122.22703494454908</v>
      </c>
      <c r="I19" s="4">
        <f>('2008-09 Back-Up Data'!C19+'2008-09 Back-Up Data'!D19)/'2008-09 Back-Up Data'!L19</f>
        <v>0.07008777701460048</v>
      </c>
      <c r="J19" s="35">
        <f>'2008-09 Back-Up Data'!L19</f>
        <v>41670818</v>
      </c>
      <c r="K19" s="32">
        <f>'2008-09 Back-Up Data'!L19/'2008-09 Back-Up Data'!B19</f>
        <v>1743.9137057961916</v>
      </c>
      <c r="P19" s="2" t="str">
        <f>'2008-09 Back-Up Data'!A19</f>
        <v>Jefferson</v>
      </c>
      <c r="Q19" s="35">
        <f>'2008-09 Back-Up Data'!C19</f>
        <v>2752366</v>
      </c>
      <c r="R19" s="32">
        <f>'2008-09 Back-Up Data'!C19/'2008-09 Back-Up Data'!B19</f>
        <v>115.18585478133501</v>
      </c>
      <c r="S19" s="4">
        <f>'2008-09 Back-Up Data'!C19/'2008-09 Back-Up Data'!L19</f>
        <v>0.06605020328614619</v>
      </c>
      <c r="T19" s="35">
        <f>'2008-09 Back-Up Data'!D19</f>
        <v>168249</v>
      </c>
      <c r="U19" s="32">
        <f>'2008-09 Back-Up Data'!D19/'2008-09 Back-Up Data'!B19</f>
        <v>7.041180163214062</v>
      </c>
      <c r="V19" s="4">
        <f>'2008-09 Back-Up Data'!D19/'2008-09 Back-Up Data'!L19</f>
        <v>0.0040375737284542865</v>
      </c>
      <c r="W19" s="32">
        <f>SUM('2008-09 Back-Up Data'!C19+'2008-09 Back-Up Data'!D19)/'2008-09 Back-Up Data'!B19</f>
        <v>122.22703494454908</v>
      </c>
      <c r="AB19" s="2" t="str">
        <f>'2008-09 Back-Up Data'!A19</f>
        <v>Jefferson</v>
      </c>
      <c r="AC19" s="35">
        <f>'2008-09 Back-Up Data'!E19</f>
        <v>9276270</v>
      </c>
      <c r="AD19" s="32">
        <f>'2008-09 Back-Up Data'!E19/'2008-09 Back-Up Data'!B19</f>
        <v>388.20966729441307</v>
      </c>
      <c r="AE19" s="4">
        <f>'2008-09 Back-Up Data'!E19/'2008-09 Back-Up Data'!L19</f>
        <v>0.22260830108974583</v>
      </c>
      <c r="AF19" s="35">
        <f>'2008-09 Back-Up Data'!F19</f>
        <v>13353203</v>
      </c>
      <c r="AG19" s="32">
        <f>'2008-09 Back-Up Data'!F19/'2008-09 Back-Up Data'!B19</f>
        <v>558.8283322870893</v>
      </c>
      <c r="AH19" s="4">
        <f>'2008-09 Back-Up Data'!F19/'2008-09 Back-Up Data'!L19</f>
        <v>0.320444945429197</v>
      </c>
      <c r="AI19" s="35">
        <f>'2008-09 Back-Up Data'!G19</f>
        <v>4102229</v>
      </c>
      <c r="AJ19" s="32">
        <f>'2008-09 Back-Up Data'!G19/'2008-09 Back-Up Data'!B19</f>
        <v>171.6772965055451</v>
      </c>
      <c r="AK19" s="4">
        <f>'2008-09 Back-Up Data'!G19/'2008-09 Back-Up Data'!L19</f>
        <v>0.09844368785849128</v>
      </c>
      <c r="AP19" s="2" t="str">
        <f>'2008-09 Back-Up Data'!A19</f>
        <v>Jefferson</v>
      </c>
      <c r="AQ19" s="35">
        <f>'2008-09 Back-Up Data'!H19</f>
        <v>3078668</v>
      </c>
      <c r="AR19" s="32">
        <f>'2008-09 Back-Up Data'!H19/'2008-09 Back-Up Data'!B19</f>
        <v>128.84151496128896</v>
      </c>
      <c r="AS19" s="4">
        <f>'2008-09 Back-Up Data'!H19/'2008-09 Back-Up Data'!L19</f>
        <v>0.07388067112097488</v>
      </c>
      <c r="AT19" s="35">
        <f>'2008-09 Back-Up Data'!I19</f>
        <v>4332377</v>
      </c>
      <c r="AU19" s="32">
        <f>'2008-09 Back-Up Data'!I19/'2008-09 Back-Up Data'!B19</f>
        <v>181.30893492362418</v>
      </c>
      <c r="AV19" s="4">
        <f>'2008-09 Back-Up Data'!I19/'2008-09 Back-Up Data'!L19</f>
        <v>0.10396668959078269</v>
      </c>
      <c r="AW19" s="35">
        <f>'2008-09 Back-Up Data'!J19</f>
        <v>4607456</v>
      </c>
      <c r="AX19" s="32">
        <f>'2008-09 Back-Up Data'!J19/'2008-09 Back-Up Data'!B19</f>
        <v>192.82092487968194</v>
      </c>
      <c r="AY19" s="4">
        <f>'2008-09 Back-Up Data'!J19/'2008-09 Back-Up Data'!L19</f>
        <v>0.11056792789620784</v>
      </c>
    </row>
    <row r="20" spans="3:51" ht="12.75">
      <c r="C20" s="2" t="str">
        <f>'2008-09 Back-Up Data'!A20</f>
        <v>Madison</v>
      </c>
      <c r="D20" s="35">
        <f>'2008-09 Back-Up Data'!K20</f>
        <v>45896079</v>
      </c>
      <c r="E20" s="32">
        <f>'2008-09 Back-Up Data'!K20/'2008-09 Back-Up Data'!B20</f>
        <v>2783.942678636419</v>
      </c>
      <c r="F20" s="4">
        <f>'2008-09 Back-Up Data'!K20/'2008-09 Back-Up Data'!L20</f>
        <v>0.92341898873401</v>
      </c>
      <c r="G20" s="35">
        <f>'2008-09 Back-Up Data'!C20+'2008-09 Back-Up Data'!D20</f>
        <v>3806255</v>
      </c>
      <c r="H20" s="32">
        <f>('2008-09 Back-Up Data'!C20+'2008-09 Back-Up Data'!D20)/'2008-09 Back-Up Data'!B20</f>
        <v>230.87801771199807</v>
      </c>
      <c r="I20" s="4">
        <f>('2008-09 Back-Up Data'!C20+'2008-09 Back-Up Data'!D20)/'2008-09 Back-Up Data'!L20</f>
        <v>0.07658101126599004</v>
      </c>
      <c r="J20" s="35">
        <f>'2008-09 Back-Up Data'!L20</f>
        <v>49702334</v>
      </c>
      <c r="K20" s="32">
        <f>'2008-09 Back-Up Data'!L20/'2008-09 Back-Up Data'!B20</f>
        <v>3014.8206963484167</v>
      </c>
      <c r="P20" s="2" t="str">
        <f>'2008-09 Back-Up Data'!A20</f>
        <v>Madison</v>
      </c>
      <c r="Q20" s="35">
        <f>'2008-09 Back-Up Data'!C20</f>
        <v>2186649</v>
      </c>
      <c r="R20" s="32">
        <f>'2008-09 Back-Up Data'!C20/'2008-09 Back-Up Data'!B20</f>
        <v>132.63672206720855</v>
      </c>
      <c r="S20" s="4">
        <f>'2008-09 Back-Up Data'!C20/'2008-09 Back-Up Data'!L20</f>
        <v>0.04399489569242362</v>
      </c>
      <c r="T20" s="35">
        <f>'2008-09 Back-Up Data'!D20</f>
        <v>1619606</v>
      </c>
      <c r="U20" s="32">
        <f>'2008-09 Back-Up Data'!D20/'2008-09 Back-Up Data'!B20</f>
        <v>98.24129564478952</v>
      </c>
      <c r="V20" s="4">
        <f>'2008-09 Back-Up Data'!D20/'2008-09 Back-Up Data'!L20</f>
        <v>0.03258611557356642</v>
      </c>
      <c r="W20" s="32">
        <f>SUM('2008-09 Back-Up Data'!C20+'2008-09 Back-Up Data'!D20)/'2008-09 Back-Up Data'!B20</f>
        <v>230.87801771199807</v>
      </c>
      <c r="AB20" s="2" t="str">
        <f>'2008-09 Back-Up Data'!A20</f>
        <v>Madison</v>
      </c>
      <c r="AC20" s="35">
        <f>'2008-09 Back-Up Data'!E20</f>
        <v>5759994</v>
      </c>
      <c r="AD20" s="32">
        <f>'2008-09 Back-Up Data'!E20/'2008-09 Back-Up Data'!B20</f>
        <v>349.38699502608273</v>
      </c>
      <c r="AE20" s="4">
        <f>'2008-09 Back-Up Data'!E20/'2008-09 Back-Up Data'!L20</f>
        <v>0.11588980911842088</v>
      </c>
      <c r="AF20" s="35">
        <f>'2008-09 Back-Up Data'!F20</f>
        <v>7611636</v>
      </c>
      <c r="AG20" s="32">
        <f>'2008-09 Back-Up Data'!F20/'2008-09 Back-Up Data'!B20</f>
        <v>461.70302074487444</v>
      </c>
      <c r="AH20" s="4">
        <f>'2008-09 Back-Up Data'!F20/'2008-09 Back-Up Data'!L20</f>
        <v>0.15314443784470966</v>
      </c>
      <c r="AI20" s="35">
        <f>'2008-09 Back-Up Data'!G20</f>
        <v>1118941</v>
      </c>
      <c r="AJ20" s="32">
        <f>'2008-09 Back-Up Data'!G20/'2008-09 Back-Up Data'!B20</f>
        <v>67.87219458934854</v>
      </c>
      <c r="AK20" s="4">
        <f>'2008-09 Back-Up Data'!G20/'2008-09 Back-Up Data'!L20</f>
        <v>0.022512846177404868</v>
      </c>
      <c r="AP20" s="2" t="str">
        <f>'2008-09 Back-Up Data'!A20</f>
        <v>Madison</v>
      </c>
      <c r="AQ20" s="35">
        <f>'2008-09 Back-Up Data'!H20</f>
        <v>11211109</v>
      </c>
      <c r="AR20" s="32">
        <f>'2008-09 Back-Up Data'!H20/'2008-09 Back-Up Data'!B20</f>
        <v>680.0381535848599</v>
      </c>
      <c r="AS20" s="4">
        <f>'2008-09 Back-Up Data'!H20/'2008-09 Back-Up Data'!L20</f>
        <v>0.22556504086910686</v>
      </c>
      <c r="AT20" s="35">
        <f>'2008-09 Back-Up Data'!I20</f>
        <v>4243152</v>
      </c>
      <c r="AU20" s="32">
        <f>'2008-09 Back-Up Data'!I20/'2008-09 Back-Up Data'!B20</f>
        <v>257.37910954749486</v>
      </c>
      <c r="AV20" s="4">
        <f>'2008-09 Back-Up Data'!I20/'2008-09 Back-Up Data'!L20</f>
        <v>0.0853712825639134</v>
      </c>
      <c r="AW20" s="35">
        <f>'2008-09 Back-Up Data'!J20</f>
        <v>15951247</v>
      </c>
      <c r="AX20" s="32">
        <f>'2008-09 Back-Up Data'!J20/'2008-09 Back-Up Data'!B20</f>
        <v>967.5632051437583</v>
      </c>
      <c r="AY20" s="4">
        <f>'2008-09 Back-Up Data'!J20/'2008-09 Back-Up Data'!L20</f>
        <v>0.32093557216045426</v>
      </c>
    </row>
    <row r="21" spans="3:51" ht="12.75">
      <c r="C21" s="2" t="str">
        <f>'2008-09 Back-Up Data'!A21</f>
        <v>Monroe 1</v>
      </c>
      <c r="D21" s="35">
        <f>'2008-09 Back-Up Data'!K21</f>
        <v>97847605</v>
      </c>
      <c r="E21" s="32">
        <f>'2008-09 Back-Up Data'!K21/'2008-09 Back-Up Data'!B21</f>
        <v>2092.7283129437933</v>
      </c>
      <c r="F21" s="4">
        <f>'2008-09 Back-Up Data'!K21/'2008-09 Back-Up Data'!L21</f>
        <v>0.9176594027465707</v>
      </c>
      <c r="G21" s="35">
        <f>'2008-09 Back-Up Data'!C21+'2008-09 Back-Up Data'!D21</f>
        <v>8779761</v>
      </c>
      <c r="H21" s="32">
        <f>('2008-09 Back-Up Data'!C21+'2008-09 Back-Up Data'!D21)/'2008-09 Back-Up Data'!B21</f>
        <v>187.7782744460604</v>
      </c>
      <c r="I21" s="4">
        <f>('2008-09 Back-Up Data'!C21+'2008-09 Back-Up Data'!D21)/'2008-09 Back-Up Data'!L21</f>
        <v>0.08234059725342929</v>
      </c>
      <c r="J21" s="35">
        <f>'2008-09 Back-Up Data'!L21</f>
        <v>106627366</v>
      </c>
      <c r="K21" s="32">
        <f>'2008-09 Back-Up Data'!L21/'2008-09 Back-Up Data'!B21</f>
        <v>2280.506587389854</v>
      </c>
      <c r="P21" s="2" t="str">
        <f>'2008-09 Back-Up Data'!A21</f>
        <v>Monroe 1</v>
      </c>
      <c r="Q21" s="35">
        <f>'2008-09 Back-Up Data'!C21</f>
        <v>5185916</v>
      </c>
      <c r="R21" s="32">
        <f>'2008-09 Back-Up Data'!C21/'2008-09 Back-Up Data'!B21</f>
        <v>110.91444948241937</v>
      </c>
      <c r="S21" s="4">
        <f>'2008-09 Back-Up Data'!C21/'2008-09 Back-Up Data'!L21</f>
        <v>0.04863588208678061</v>
      </c>
      <c r="T21" s="35">
        <f>'2008-09 Back-Up Data'!D21</f>
        <v>3593845</v>
      </c>
      <c r="U21" s="32">
        <f>'2008-09 Back-Up Data'!D21/'2008-09 Back-Up Data'!B21</f>
        <v>76.86382496364104</v>
      </c>
      <c r="V21" s="4">
        <f>'2008-09 Back-Up Data'!D21/'2008-09 Back-Up Data'!L21</f>
        <v>0.033704715166648684</v>
      </c>
      <c r="W21" s="32">
        <f>SUM('2008-09 Back-Up Data'!C21+'2008-09 Back-Up Data'!D21)/'2008-09 Back-Up Data'!B21</f>
        <v>187.7782744460604</v>
      </c>
      <c r="AB21" s="2" t="str">
        <f>'2008-09 Back-Up Data'!A21</f>
        <v>Monroe 1</v>
      </c>
      <c r="AC21" s="35">
        <f>'2008-09 Back-Up Data'!E21</f>
        <v>6963998</v>
      </c>
      <c r="AD21" s="32">
        <f>'2008-09 Back-Up Data'!E21/'2008-09 Back-Up Data'!B21</f>
        <v>148.9434083326204</v>
      </c>
      <c r="AE21" s="4">
        <f>'2008-09 Back-Up Data'!E21/'2008-09 Back-Up Data'!L21</f>
        <v>0.06531154488051406</v>
      </c>
      <c r="AF21" s="35">
        <f>'2008-09 Back-Up Data'!F21</f>
        <v>44425306</v>
      </c>
      <c r="AG21" s="32">
        <f>'2008-09 Back-Up Data'!F21/'2008-09 Back-Up Data'!B21</f>
        <v>950.151980494482</v>
      </c>
      <c r="AH21" s="4">
        <f>'2008-09 Back-Up Data'!F21/'2008-09 Back-Up Data'!L21</f>
        <v>0.41664075243122856</v>
      </c>
      <c r="AI21" s="35">
        <f>'2008-09 Back-Up Data'!G21</f>
        <v>16186672</v>
      </c>
      <c r="AJ21" s="32">
        <f>'2008-09 Back-Up Data'!G21/'2008-09 Back-Up Data'!B21</f>
        <v>346.19454187697835</v>
      </c>
      <c r="AK21" s="4">
        <f>'2008-09 Back-Up Data'!G21/'2008-09 Back-Up Data'!L21</f>
        <v>0.1518059819652677</v>
      </c>
      <c r="AP21" s="2" t="str">
        <f>'2008-09 Back-Up Data'!A21</f>
        <v>Monroe 1</v>
      </c>
      <c r="AQ21" s="35">
        <f>'2008-09 Back-Up Data'!H21</f>
        <v>4129946</v>
      </c>
      <c r="AR21" s="32">
        <f>'2008-09 Back-Up Data'!H21/'2008-09 Back-Up Data'!B21</f>
        <v>88.32975447001455</v>
      </c>
      <c r="AS21" s="4">
        <f>'2008-09 Back-Up Data'!H21/'2008-09 Back-Up Data'!L21</f>
        <v>0.03873251450289038</v>
      </c>
      <c r="AT21" s="35">
        <f>'2008-09 Back-Up Data'!I21</f>
        <v>7432818</v>
      </c>
      <c r="AU21" s="32">
        <f>'2008-09 Back-Up Data'!I21/'2008-09 Back-Up Data'!B21</f>
        <v>158.9703567456583</v>
      </c>
      <c r="AV21" s="4">
        <f>'2008-09 Back-Up Data'!I21/'2008-09 Back-Up Data'!L21</f>
        <v>0.06970835235674865</v>
      </c>
      <c r="AW21" s="35">
        <f>'2008-09 Back-Up Data'!J21</f>
        <v>18708865</v>
      </c>
      <c r="AX21" s="32">
        <f>'2008-09 Back-Up Data'!J21/'2008-09 Back-Up Data'!B21</f>
        <v>400.1382710240397</v>
      </c>
      <c r="AY21" s="4">
        <f>'2008-09 Back-Up Data'!J21/'2008-09 Back-Up Data'!L21</f>
        <v>0.17546025660992132</v>
      </c>
    </row>
    <row r="22" spans="3:51" ht="12.75">
      <c r="C22" s="2" t="str">
        <f>'2008-09 Back-Up Data'!A22</f>
        <v>Monroe 2</v>
      </c>
      <c r="D22" s="35">
        <f>'2008-09 Back-Up Data'!K22</f>
        <v>54202635</v>
      </c>
      <c r="E22" s="32">
        <f>'2008-09 Back-Up Data'!K22/'2008-09 Back-Up Data'!B22</f>
        <v>1440.8696634589824</v>
      </c>
      <c r="F22" s="4">
        <f>'2008-09 Back-Up Data'!K22/'2008-09 Back-Up Data'!L22</f>
        <v>0.8986480547022591</v>
      </c>
      <c r="G22" s="35">
        <f>'2008-09 Back-Up Data'!C22+'2008-09 Back-Up Data'!D22</f>
        <v>6113119</v>
      </c>
      <c r="H22" s="32">
        <f>('2008-09 Back-Up Data'!C22+'2008-09 Back-Up Data'!D22)/'2008-09 Back-Up Data'!B22</f>
        <v>162.5051571056409</v>
      </c>
      <c r="I22" s="4">
        <f>('2008-09 Back-Up Data'!C22+'2008-09 Back-Up Data'!D22)/'2008-09 Back-Up Data'!L22</f>
        <v>0.10135194529774096</v>
      </c>
      <c r="J22" s="35">
        <f>'2008-09 Back-Up Data'!L22</f>
        <v>60315754</v>
      </c>
      <c r="K22" s="32">
        <f>'2008-09 Back-Up Data'!L22/'2008-09 Back-Up Data'!B22</f>
        <v>1603.3748205646234</v>
      </c>
      <c r="P22" s="2" t="str">
        <f>'2008-09 Back-Up Data'!A22</f>
        <v>Monroe 2</v>
      </c>
      <c r="Q22" s="35">
        <f>'2008-09 Back-Up Data'!C22</f>
        <v>3989699</v>
      </c>
      <c r="R22" s="32">
        <f>'2008-09 Back-Up Data'!C22/'2008-09 Back-Up Data'!B22</f>
        <v>106.05824339411984</v>
      </c>
      <c r="S22" s="4">
        <f>'2008-09 Back-Up Data'!C22/'2008-09 Back-Up Data'!L22</f>
        <v>0.06614688096247624</v>
      </c>
      <c r="T22" s="35">
        <f>'2008-09 Back-Up Data'!D22</f>
        <v>2123420</v>
      </c>
      <c r="U22" s="32">
        <f>'2008-09 Back-Up Data'!D22/'2008-09 Back-Up Data'!B22</f>
        <v>56.44691371152108</v>
      </c>
      <c r="V22" s="4">
        <f>'2008-09 Back-Up Data'!D22/'2008-09 Back-Up Data'!L22</f>
        <v>0.03520506433526471</v>
      </c>
      <c r="W22" s="32">
        <f>SUM('2008-09 Back-Up Data'!C22+'2008-09 Back-Up Data'!D22)/'2008-09 Back-Up Data'!B22</f>
        <v>162.5051571056409</v>
      </c>
      <c r="AB22" s="2" t="str">
        <f>'2008-09 Back-Up Data'!A22</f>
        <v>Monroe 2</v>
      </c>
      <c r="AC22" s="35">
        <f>'2008-09 Back-Up Data'!E22</f>
        <v>6819534</v>
      </c>
      <c r="AD22" s="32">
        <f>'2008-09 Back-Up Data'!E22/'2008-09 Back-Up Data'!B22</f>
        <v>181.28380030836303</v>
      </c>
      <c r="AE22" s="4">
        <f>'2008-09 Back-Up Data'!E22/'2008-09 Back-Up Data'!L22</f>
        <v>0.11306389372169666</v>
      </c>
      <c r="AF22" s="35">
        <f>'2008-09 Back-Up Data'!F22</f>
        <v>22520027</v>
      </c>
      <c r="AG22" s="32">
        <f>'2008-09 Back-Up Data'!F22/'2008-09 Back-Up Data'!B22</f>
        <v>598.6503003881121</v>
      </c>
      <c r="AH22" s="4">
        <f>'2008-09 Back-Up Data'!F22/'2008-09 Back-Up Data'!L22</f>
        <v>0.3733689045817118</v>
      </c>
      <c r="AI22" s="35">
        <f>'2008-09 Back-Up Data'!G22</f>
        <v>6307908</v>
      </c>
      <c r="AJ22" s="32">
        <f>'2008-09 Back-Up Data'!G22/'2008-09 Back-Up Data'!B22</f>
        <v>167.68323674836515</v>
      </c>
      <c r="AK22" s="4">
        <f>'2008-09 Back-Up Data'!G22/'2008-09 Back-Up Data'!L22</f>
        <v>0.10458143323550262</v>
      </c>
      <c r="AP22" s="2" t="str">
        <f>'2008-09 Back-Up Data'!A22</f>
        <v>Monroe 2</v>
      </c>
      <c r="AQ22" s="35">
        <f>'2008-09 Back-Up Data'!H22</f>
        <v>2734930</v>
      </c>
      <c r="AR22" s="32">
        <f>'2008-09 Back-Up Data'!H22/'2008-09 Back-Up Data'!B22</f>
        <v>72.70269551810304</v>
      </c>
      <c r="AS22" s="4">
        <f>'2008-09 Back-Up Data'!H22/'2008-09 Back-Up Data'!L22</f>
        <v>0.04534354324742421</v>
      </c>
      <c r="AT22" s="35">
        <f>'2008-09 Back-Up Data'!I22</f>
        <v>9438428</v>
      </c>
      <c r="AU22" s="32">
        <f>'2008-09 Back-Up Data'!I22/'2008-09 Back-Up Data'!B22</f>
        <v>250.90190866074752</v>
      </c>
      <c r="AV22" s="4">
        <f>'2008-09 Back-Up Data'!I22/'2008-09 Back-Up Data'!L22</f>
        <v>0.1564836278097427</v>
      </c>
      <c r="AW22" s="35">
        <f>'2008-09 Back-Up Data'!J22</f>
        <v>6381808</v>
      </c>
      <c r="AX22" s="32">
        <f>'2008-09 Back-Up Data'!J22/'2008-09 Back-Up Data'!B22</f>
        <v>169.6477218352916</v>
      </c>
      <c r="AY22" s="4">
        <f>'2008-09 Back-Up Data'!J22/'2008-09 Back-Up Data'!L22</f>
        <v>0.10580665210618108</v>
      </c>
    </row>
    <row r="23" spans="3:51" ht="12.75">
      <c r="C23" s="2" t="str">
        <f>'2008-09 Back-Up Data'!A23</f>
        <v>Nassau</v>
      </c>
      <c r="D23" s="35">
        <f>'2008-09 Back-Up Data'!K23</f>
        <v>229373945</v>
      </c>
      <c r="E23" s="32">
        <f>'2008-09 Back-Up Data'!K23/'2008-09 Back-Up Data'!B23</f>
        <v>1116.7128933160013</v>
      </c>
      <c r="F23" s="4">
        <f>'2008-09 Back-Up Data'!K23/'2008-09 Back-Up Data'!L23</f>
        <v>0.8919800415499922</v>
      </c>
      <c r="G23" s="35">
        <f>'2008-09 Back-Up Data'!C23+'2008-09 Back-Up Data'!D23</f>
        <v>27777487</v>
      </c>
      <c r="H23" s="32">
        <f>('2008-09 Back-Up Data'!C23+'2008-09 Back-Up Data'!D23)/'2008-09 Back-Up Data'!B23</f>
        <v>135.2354029435105</v>
      </c>
      <c r="I23" s="4">
        <f>('2008-09 Back-Up Data'!C23+'2008-09 Back-Up Data'!D23)/'2008-09 Back-Up Data'!L23</f>
        <v>0.10801995845000778</v>
      </c>
      <c r="J23" s="35">
        <f>'2008-09 Back-Up Data'!L23</f>
        <v>257151432</v>
      </c>
      <c r="K23" s="32">
        <f>'2008-09 Back-Up Data'!L23/'2008-09 Back-Up Data'!B23</f>
        <v>1251.9482962595118</v>
      </c>
      <c r="P23" s="2" t="str">
        <f>'2008-09 Back-Up Data'!A23</f>
        <v>Nassau</v>
      </c>
      <c r="Q23" s="35">
        <f>'2008-09 Back-Up Data'!C23</f>
        <v>17687092</v>
      </c>
      <c r="R23" s="32">
        <f>'2008-09 Back-Up Data'!C23/'2008-09 Back-Up Data'!B23</f>
        <v>86.11005788676783</v>
      </c>
      <c r="S23" s="4">
        <f>'2008-09 Back-Up Data'!C23/'2008-09 Back-Up Data'!L23</f>
        <v>0.0687808419437462</v>
      </c>
      <c r="T23" s="35">
        <f>'2008-09 Back-Up Data'!D23</f>
        <v>10090395</v>
      </c>
      <c r="U23" s="32">
        <f>'2008-09 Back-Up Data'!D23/'2008-09 Back-Up Data'!B23</f>
        <v>49.12534505674267</v>
      </c>
      <c r="V23" s="4">
        <f>'2008-09 Back-Up Data'!D23/'2008-09 Back-Up Data'!L23</f>
        <v>0.03923911650626157</v>
      </c>
      <c r="W23" s="32">
        <f>SUM('2008-09 Back-Up Data'!C23+'2008-09 Back-Up Data'!D23)/'2008-09 Back-Up Data'!B23</f>
        <v>135.2354029435105</v>
      </c>
      <c r="AB23" s="2" t="str">
        <f>'2008-09 Back-Up Data'!A23</f>
        <v>Nassau</v>
      </c>
      <c r="AC23" s="35">
        <f>'2008-09 Back-Up Data'!E23</f>
        <v>15284268</v>
      </c>
      <c r="AD23" s="32">
        <f>'2008-09 Back-Up Data'!E23/'2008-09 Back-Up Data'!B23</f>
        <v>74.41184804358303</v>
      </c>
      <c r="AE23" s="4">
        <f>'2008-09 Back-Up Data'!E23/'2008-09 Back-Up Data'!L23</f>
        <v>0.059436837979576176</v>
      </c>
      <c r="AF23" s="35">
        <f>'2008-09 Back-Up Data'!F23</f>
        <v>120676677</v>
      </c>
      <c r="AG23" s="32">
        <f>'2008-09 Back-Up Data'!F23/'2008-09 Back-Up Data'!B23</f>
        <v>587.5174755721735</v>
      </c>
      <c r="AH23" s="4">
        <f>'2008-09 Back-Up Data'!F23/'2008-09 Back-Up Data'!L23</f>
        <v>0.469282539324922</v>
      </c>
      <c r="AI23" s="35">
        <f>'2008-09 Back-Up Data'!G23</f>
        <v>173714</v>
      </c>
      <c r="AJ23" s="32">
        <f>'2008-09 Back-Up Data'!G23/'2008-09 Back-Up Data'!B23</f>
        <v>0.8457310334419015</v>
      </c>
      <c r="AK23" s="4">
        <f>'2008-09 Back-Up Data'!G23/'2008-09 Back-Up Data'!L23</f>
        <v>0.000675531917706762</v>
      </c>
      <c r="AP23" s="2" t="str">
        <f>'2008-09 Back-Up Data'!A23</f>
        <v>Nassau</v>
      </c>
      <c r="AQ23" s="35">
        <f>'2008-09 Back-Up Data'!H23</f>
        <v>21911757</v>
      </c>
      <c r="AR23" s="32">
        <f>'2008-09 Back-Up Data'!H23/'2008-09 Back-Up Data'!B23</f>
        <v>106.67794704017994</v>
      </c>
      <c r="AS23" s="4">
        <f>'2008-09 Back-Up Data'!H23/'2008-09 Back-Up Data'!L23</f>
        <v>0.08520954687897674</v>
      </c>
      <c r="AT23" s="35">
        <f>'2008-09 Back-Up Data'!I23</f>
        <v>38471462</v>
      </c>
      <c r="AU23" s="32">
        <f>'2008-09 Back-Up Data'!I23/'2008-09 Back-Up Data'!B23</f>
        <v>187.29929260324926</v>
      </c>
      <c r="AV23" s="4">
        <f>'2008-09 Back-Up Data'!I23/'2008-09 Back-Up Data'!L23</f>
        <v>0.14960625224128637</v>
      </c>
      <c r="AW23" s="35">
        <f>'2008-09 Back-Up Data'!J23</f>
        <v>32856067</v>
      </c>
      <c r="AX23" s="32">
        <f>'2008-09 Back-Up Data'!J23/'2008-09 Back-Up Data'!B23</f>
        <v>159.9605990233738</v>
      </c>
      <c r="AY23" s="4">
        <f>'2008-09 Back-Up Data'!J23/'2008-09 Back-Up Data'!L23</f>
        <v>0.1277693332075242</v>
      </c>
    </row>
    <row r="24" spans="3:51" ht="12.75">
      <c r="C24" s="2" t="str">
        <f>'2008-09 Back-Up Data'!A24</f>
        <v>Oneida</v>
      </c>
      <c r="D24" s="35">
        <f>'2008-09 Back-Up Data'!K24</f>
        <v>36905465</v>
      </c>
      <c r="E24" s="32">
        <f>'2008-09 Back-Up Data'!K24/'2008-09 Back-Up Data'!B24</f>
        <v>1576.3482402186912</v>
      </c>
      <c r="F24" s="4">
        <f>'2008-09 Back-Up Data'!K24/'2008-09 Back-Up Data'!L24</f>
        <v>0.8694722446540852</v>
      </c>
      <c r="G24" s="35">
        <f>'2008-09 Back-Up Data'!C24+'2008-09 Back-Up Data'!D24</f>
        <v>5540358</v>
      </c>
      <c r="H24" s="32">
        <f>('2008-09 Back-Up Data'!C24+'2008-09 Back-Up Data'!D24)/'2008-09 Back-Up Data'!B24</f>
        <v>236.64607893388006</v>
      </c>
      <c r="I24" s="4">
        <f>('2008-09 Back-Up Data'!C24+'2008-09 Back-Up Data'!D24)/'2008-09 Back-Up Data'!L24</f>
        <v>0.1305277553459147</v>
      </c>
      <c r="J24" s="35">
        <f>'2008-09 Back-Up Data'!L24</f>
        <v>42445823</v>
      </c>
      <c r="K24" s="32">
        <f>'2008-09 Back-Up Data'!L24/'2008-09 Back-Up Data'!B24</f>
        <v>1812.9943191525713</v>
      </c>
      <c r="P24" s="2" t="str">
        <f>'2008-09 Back-Up Data'!A24</f>
        <v>Oneida</v>
      </c>
      <c r="Q24" s="35">
        <f>'2008-09 Back-Up Data'!C24</f>
        <v>2082358</v>
      </c>
      <c r="R24" s="32">
        <f>'2008-09 Back-Up Data'!C24/'2008-09 Back-Up Data'!B24</f>
        <v>88.94404578848454</v>
      </c>
      <c r="S24" s="4">
        <f>'2008-09 Back-Up Data'!C24/'2008-09 Back-Up Data'!L24</f>
        <v>0.04905919717942564</v>
      </c>
      <c r="T24" s="35">
        <f>'2008-09 Back-Up Data'!D24</f>
        <v>3458000</v>
      </c>
      <c r="U24" s="32">
        <f>'2008-09 Back-Up Data'!D24/'2008-09 Back-Up Data'!B24</f>
        <v>147.70203314539552</v>
      </c>
      <c r="V24" s="4">
        <f>'2008-09 Back-Up Data'!D24/'2008-09 Back-Up Data'!L24</f>
        <v>0.08146855816648908</v>
      </c>
      <c r="W24" s="32">
        <f>SUM('2008-09 Back-Up Data'!C24+'2008-09 Back-Up Data'!D24)/'2008-09 Back-Up Data'!B24</f>
        <v>236.64607893388006</v>
      </c>
      <c r="AB24" s="2" t="str">
        <f>'2008-09 Back-Up Data'!A24</f>
        <v>Oneida</v>
      </c>
      <c r="AC24" s="35">
        <f>'2008-09 Back-Up Data'!E24</f>
        <v>4999924</v>
      </c>
      <c r="AD24" s="32">
        <f>'2008-09 Back-Up Data'!E24/'2008-09 Back-Up Data'!B24</f>
        <v>213.5624466085768</v>
      </c>
      <c r="AE24" s="4">
        <f>'2008-09 Back-Up Data'!E24/'2008-09 Back-Up Data'!L24</f>
        <v>0.11779543065992619</v>
      </c>
      <c r="AF24" s="35">
        <f>'2008-09 Back-Up Data'!F24</f>
        <v>11838455</v>
      </c>
      <c r="AG24" s="32">
        <f>'2008-09 Back-Up Data'!F24/'2008-09 Back-Up Data'!B24</f>
        <v>505.6575687681531</v>
      </c>
      <c r="AH24" s="4">
        <f>'2008-09 Back-Up Data'!F24/'2008-09 Back-Up Data'!L24</f>
        <v>0.2789074204074215</v>
      </c>
      <c r="AI24" s="35">
        <f>'2008-09 Back-Up Data'!G24</f>
        <v>2585737</v>
      </c>
      <c r="AJ24" s="32">
        <f>'2008-09 Back-Up Data'!G24/'2008-09 Back-Up Data'!B24</f>
        <v>110.44494276439433</v>
      </c>
      <c r="AK24" s="4">
        <f>'2008-09 Back-Up Data'!G24/'2008-09 Back-Up Data'!L24</f>
        <v>0.06091852665926633</v>
      </c>
      <c r="AP24" s="2" t="str">
        <f>'2008-09 Back-Up Data'!A24</f>
        <v>Oneida</v>
      </c>
      <c r="AQ24" s="35">
        <f>'2008-09 Back-Up Data'!H24</f>
        <v>5721184</v>
      </c>
      <c r="AR24" s="32">
        <f>'2008-09 Back-Up Data'!H24/'2008-09 Back-Up Data'!B24</f>
        <v>244.36972492738767</v>
      </c>
      <c r="AS24" s="4">
        <f>'2008-09 Back-Up Data'!H24/'2008-09 Back-Up Data'!L24</f>
        <v>0.13478791540925006</v>
      </c>
      <c r="AT24" s="35">
        <f>'2008-09 Back-Up Data'!I24</f>
        <v>5549982</v>
      </c>
      <c r="AU24" s="32">
        <f>'2008-09 Back-Up Data'!I24/'2008-09 Back-Up Data'!B24</f>
        <v>237.0571501793952</v>
      </c>
      <c r="AV24" s="4">
        <f>'2008-09 Back-Up Data'!I24/'2008-09 Back-Up Data'!L24</f>
        <v>0.13075449143723752</v>
      </c>
      <c r="AW24" s="35">
        <f>'2008-09 Back-Up Data'!J24</f>
        <v>6210183</v>
      </c>
      <c r="AX24" s="32">
        <f>'2008-09 Back-Up Data'!J24/'2008-09 Back-Up Data'!B24</f>
        <v>265.2564069707842</v>
      </c>
      <c r="AY24" s="4">
        <f>'2008-09 Back-Up Data'!J24/'2008-09 Back-Up Data'!L24</f>
        <v>0.1463084600809837</v>
      </c>
    </row>
    <row r="25" spans="3:51" ht="12.75">
      <c r="C25" s="2" t="str">
        <f>'2008-09 Back-Up Data'!A25</f>
        <v>Onondaga</v>
      </c>
      <c r="D25" s="35">
        <f>'2008-09 Back-Up Data'!K25</f>
        <v>79195569</v>
      </c>
      <c r="E25" s="32">
        <f>'2008-09 Back-Up Data'!K25/'2008-09 Back-Up Data'!B25</f>
        <v>1287.0003900219388</v>
      </c>
      <c r="F25" s="4">
        <f>'2008-09 Back-Up Data'!K25/'2008-09 Back-Up Data'!L25</f>
        <v>0.9184615747524353</v>
      </c>
      <c r="G25" s="35">
        <f>'2008-09 Back-Up Data'!C25+'2008-09 Back-Up Data'!D25</f>
        <v>7030759</v>
      </c>
      <c r="H25" s="32">
        <f>('2008-09 Back-Up Data'!C25+'2008-09 Back-Up Data'!D25)/'2008-09 Back-Up Data'!B25</f>
        <v>114.25626066466239</v>
      </c>
      <c r="I25" s="4">
        <f>('2008-09 Back-Up Data'!C25+'2008-09 Back-Up Data'!D25)/'2008-09 Back-Up Data'!L25</f>
        <v>0.08153842524756476</v>
      </c>
      <c r="J25" s="35">
        <f>'2008-09 Back-Up Data'!L25</f>
        <v>86226328</v>
      </c>
      <c r="K25" s="32">
        <f>'2008-09 Back-Up Data'!L25/'2008-09 Back-Up Data'!B25</f>
        <v>1401.2566506866012</v>
      </c>
      <c r="P25" s="2" t="str">
        <f>'2008-09 Back-Up Data'!A25</f>
        <v>Onondaga</v>
      </c>
      <c r="Q25" s="35">
        <f>'2008-09 Back-Up Data'!C25</f>
        <v>4933612</v>
      </c>
      <c r="R25" s="32">
        <f>'2008-09 Back-Up Data'!C25/'2008-09 Back-Up Data'!B25</f>
        <v>80.17570488339969</v>
      </c>
      <c r="S25" s="4">
        <f>'2008-09 Back-Up Data'!C25/'2008-09 Back-Up Data'!L25</f>
        <v>0.057217002213059566</v>
      </c>
      <c r="T25" s="35">
        <f>'2008-09 Back-Up Data'!D25</f>
        <v>2097147</v>
      </c>
      <c r="U25" s="32">
        <f>'2008-09 Back-Up Data'!D25/'2008-09 Back-Up Data'!B25</f>
        <v>34.080555781262696</v>
      </c>
      <c r="V25" s="4">
        <f>'2008-09 Back-Up Data'!D25/'2008-09 Back-Up Data'!L25</f>
        <v>0.024321423034505192</v>
      </c>
      <c r="W25" s="32">
        <f>SUM('2008-09 Back-Up Data'!C25+'2008-09 Back-Up Data'!D25)/'2008-09 Back-Up Data'!B25</f>
        <v>114.25626066466239</v>
      </c>
      <c r="AB25" s="2" t="str">
        <f>'2008-09 Back-Up Data'!A25</f>
        <v>Onondaga</v>
      </c>
      <c r="AC25" s="35">
        <f>'2008-09 Back-Up Data'!E25</f>
        <v>8550681</v>
      </c>
      <c r="AD25" s="32">
        <f>'2008-09 Back-Up Data'!E25/'2008-09 Back-Up Data'!B25</f>
        <v>138.95638254651823</v>
      </c>
      <c r="AE25" s="4">
        <f>'2008-09 Back-Up Data'!E25/'2008-09 Back-Up Data'!L25</f>
        <v>0.09916554720966432</v>
      </c>
      <c r="AF25" s="35">
        <f>'2008-09 Back-Up Data'!F25</f>
        <v>18464549</v>
      </c>
      <c r="AG25" s="32">
        <f>'2008-09 Back-Up Data'!F25/'2008-09 Back-Up Data'!B25</f>
        <v>300.06579995124724</v>
      </c>
      <c r="AH25" s="4">
        <f>'2008-09 Back-Up Data'!F25/'2008-09 Back-Up Data'!L25</f>
        <v>0.2141405001034023</v>
      </c>
      <c r="AI25" s="35">
        <f>'2008-09 Back-Up Data'!G25</f>
        <v>3949055</v>
      </c>
      <c r="AJ25" s="32">
        <f>'2008-09 Back-Up Data'!G25/'2008-09 Back-Up Data'!B25</f>
        <v>64.17575363614203</v>
      </c>
      <c r="AK25" s="4">
        <f>'2008-09 Back-Up Data'!G25/'2008-09 Back-Up Data'!L25</f>
        <v>0.04579871474986155</v>
      </c>
      <c r="AP25" s="2" t="str">
        <f>'2008-09 Back-Up Data'!A25</f>
        <v>Onondaga</v>
      </c>
      <c r="AQ25" s="35">
        <f>'2008-09 Back-Up Data'!H25</f>
        <v>7520269</v>
      </c>
      <c r="AR25" s="32">
        <f>'2008-09 Back-Up Data'!H25/'2008-09 Back-Up Data'!B25</f>
        <v>122.21124563256683</v>
      </c>
      <c r="AS25" s="4">
        <f>'2008-09 Back-Up Data'!H25/'2008-09 Back-Up Data'!L25</f>
        <v>0.08721546161631746</v>
      </c>
      <c r="AT25" s="35">
        <f>'2008-09 Back-Up Data'!I25</f>
        <v>19524630</v>
      </c>
      <c r="AU25" s="32">
        <f>'2008-09 Back-Up Data'!I25/'2008-09 Back-Up Data'!B25</f>
        <v>317.29308523604453</v>
      </c>
      <c r="AV25" s="4">
        <f>'2008-09 Back-Up Data'!I25/'2008-09 Back-Up Data'!L25</f>
        <v>0.22643466853882493</v>
      </c>
      <c r="AW25" s="35">
        <f>'2008-09 Back-Up Data'!J25</f>
        <v>21186385</v>
      </c>
      <c r="AX25" s="32">
        <f>'2008-09 Back-Up Data'!J25/'2008-09 Back-Up Data'!B25</f>
        <v>344.29812301941985</v>
      </c>
      <c r="AY25" s="4">
        <f>'2008-09 Back-Up Data'!J25/'2008-09 Back-Up Data'!L25</f>
        <v>0.24570668253436467</v>
      </c>
    </row>
    <row r="26" spans="3:51" ht="12.75">
      <c r="C26" s="2" t="str">
        <f>'2008-09 Back-Up Data'!A26</f>
        <v>Ontario</v>
      </c>
      <c r="D26" s="35">
        <f>'2008-09 Back-Up Data'!K26</f>
        <v>79522155</v>
      </c>
      <c r="E26" s="32">
        <f>'2008-09 Back-Up Data'!K26/'2008-09 Back-Up Data'!B26</f>
        <v>1992.6369399619125</v>
      </c>
      <c r="F26" s="4">
        <f>'2008-09 Back-Up Data'!K26/'2008-09 Back-Up Data'!L26</f>
        <v>0.9245801076027678</v>
      </c>
      <c r="G26" s="35">
        <f>'2008-09 Back-Up Data'!C26+'2008-09 Back-Up Data'!D26</f>
        <v>6486785</v>
      </c>
      <c r="H26" s="32">
        <f>('2008-09 Back-Up Data'!F26+'2008-09 Back-Up Data'!D26)/'2008-09 Back-Up Data'!B26</f>
        <v>824.1035882529818</v>
      </c>
      <c r="I26" s="4">
        <f>('2008-09 Back-Up Data'!C26+'2008-09 Back-Up Data'!D26)/'2008-09 Back-Up Data'!L26</f>
        <v>0.0754198923972322</v>
      </c>
      <c r="J26" s="35">
        <f>'2008-09 Back-Up Data'!L26</f>
        <v>86008940</v>
      </c>
      <c r="K26" s="32">
        <f>'2008-09 Back-Up Data'!L26/'2008-09 Back-Up Data'!B26</f>
        <v>2155.180414954395</v>
      </c>
      <c r="P26" s="2" t="str">
        <f>'2008-09 Back-Up Data'!A26</f>
        <v>Ontario</v>
      </c>
      <c r="Q26" s="35">
        <f>'2008-09 Back-Up Data'!C26</f>
        <v>2924734</v>
      </c>
      <c r="R26" s="32">
        <f>'2008-09 Back-Up Data'!C26/'2008-09 Back-Up Data'!B26</f>
        <v>73.28690989275333</v>
      </c>
      <c r="S26" s="4">
        <f>'2008-09 Back-Up Data'!C26/'2008-09 Back-Up Data'!L26</f>
        <v>0.03400499994535452</v>
      </c>
      <c r="T26" s="35">
        <f>'2008-09 Back-Up Data'!D26</f>
        <v>3562051</v>
      </c>
      <c r="U26" s="32">
        <f>'2008-09 Back-Up Data'!D26/'2008-09 Back-Up Data'!B26</f>
        <v>89.25656509972937</v>
      </c>
      <c r="V26" s="4">
        <f>'2008-09 Back-Up Data'!D26/'2008-09 Back-Up Data'!L26</f>
        <v>0.041414892451877676</v>
      </c>
      <c r="W26" s="32">
        <f>SUM('2008-09 Back-Up Data'!C26+'2008-09 Back-Up Data'!D26)/'2008-09 Back-Up Data'!B26</f>
        <v>162.54347499248271</v>
      </c>
      <c r="AB26" s="2" t="str">
        <f>'2008-09 Back-Up Data'!A26</f>
        <v>Ontario</v>
      </c>
      <c r="AC26" s="35">
        <f>'2008-09 Back-Up Data'!E26</f>
        <v>9765563</v>
      </c>
      <c r="AD26" s="32">
        <f>'2008-09 Back-Up Data'!E26/'2008-09 Back-Up Data'!B26</f>
        <v>244.70188934549464</v>
      </c>
      <c r="AE26" s="4">
        <f>'2008-09 Back-Up Data'!E26/'2008-09 Back-Up Data'!L26</f>
        <v>0.11354125512998997</v>
      </c>
      <c r="AF26" s="35">
        <f>'2008-09 Back-Up Data'!F26</f>
        <v>29326275</v>
      </c>
      <c r="AG26" s="32">
        <f>'2008-09 Back-Up Data'!F26/'2008-09 Back-Up Data'!B26</f>
        <v>734.8470231532525</v>
      </c>
      <c r="AH26" s="4">
        <f>'2008-09 Back-Up Data'!F26/'2008-09 Back-Up Data'!L26</f>
        <v>0.3409677528870836</v>
      </c>
      <c r="AI26" s="35">
        <f>'2008-09 Back-Up Data'!G26</f>
        <v>3728841</v>
      </c>
      <c r="AJ26" s="32">
        <f>'2008-09 Back-Up Data'!G26/'2008-09 Back-Up Data'!B26</f>
        <v>93.43592763355718</v>
      </c>
      <c r="AK26" s="4">
        <f>'2008-09 Back-Up Data'!G26/'2008-09 Back-Up Data'!L26</f>
        <v>0.04335410946815529</v>
      </c>
      <c r="AP26" s="2" t="str">
        <f>'2008-09 Back-Up Data'!A26</f>
        <v>Ontario</v>
      </c>
      <c r="AQ26" s="35">
        <f>'2008-09 Back-Up Data'!H26</f>
        <v>4664751</v>
      </c>
      <c r="AR26" s="32">
        <f>'2008-09 Back-Up Data'!H26/'2008-09 Back-Up Data'!B26</f>
        <v>116.88761651799138</v>
      </c>
      <c r="AS26" s="4">
        <f>'2008-09 Back-Up Data'!H26/'2008-09 Back-Up Data'!L26</f>
        <v>0.05423565271238083</v>
      </c>
      <c r="AT26" s="35">
        <f>'2008-09 Back-Up Data'!I26</f>
        <v>13792117</v>
      </c>
      <c r="AU26" s="32">
        <f>'2008-09 Back-Up Data'!I26/'2008-09 Back-Up Data'!B26</f>
        <v>345.59779993986166</v>
      </c>
      <c r="AV26" s="4">
        <f>'2008-09 Back-Up Data'!I26/'2008-09 Back-Up Data'!L26</f>
        <v>0.16035678384130767</v>
      </c>
      <c r="AW26" s="35">
        <f>'2008-09 Back-Up Data'!J26</f>
        <v>18244608</v>
      </c>
      <c r="AX26" s="32">
        <f>'2008-09 Back-Up Data'!J26/'2008-09 Back-Up Data'!B26</f>
        <v>457.166683371755</v>
      </c>
      <c r="AY26" s="4">
        <f>'2008-09 Back-Up Data'!J26/'2008-09 Back-Up Data'!L26</f>
        <v>0.21212455356385046</v>
      </c>
    </row>
    <row r="27" spans="3:51" ht="12.75">
      <c r="C27" s="2" t="str">
        <f>'2008-09 Back-Up Data'!A27</f>
        <v>Orange</v>
      </c>
      <c r="D27" s="35">
        <f>'2008-09 Back-Up Data'!K27</f>
        <v>94811513</v>
      </c>
      <c r="E27" s="32">
        <f>'2008-09 Back-Up Data'!K27/'2008-09 Back-Up Data'!B27</f>
        <v>1723.4696611648367</v>
      </c>
      <c r="F27" s="4">
        <f>'2008-09 Back-Up Data'!K27/'2008-09 Back-Up Data'!L27</f>
        <v>0.9462579662650895</v>
      </c>
      <c r="G27" s="35">
        <f>'2008-09 Back-Up Data'!C27+'2008-09 Back-Up Data'!D27</f>
        <v>5384751</v>
      </c>
      <c r="H27" s="32">
        <f>('2008-09 Back-Up Data'!D26+'2008-09 Back-Up Data'!D27)/'2008-09 Back-Up Data'!B27</f>
        <v>98.63702464916746</v>
      </c>
      <c r="I27" s="4">
        <f>('2008-09 Back-Up Data'!C27+'2008-09 Back-Up Data'!D27)/'2008-09 Back-Up Data'!L27</f>
        <v>0.053742033734910516</v>
      </c>
      <c r="J27" s="35">
        <f>'2008-09 Back-Up Data'!L27</f>
        <v>100196264</v>
      </c>
      <c r="K27" s="32">
        <f>'2008-09 Back-Up Data'!L27/'2008-09 Back-Up Data'!B27</f>
        <v>1821.352868465062</v>
      </c>
      <c r="P27" s="2" t="str">
        <f>'2008-09 Back-Up Data'!A27</f>
        <v>Orange</v>
      </c>
      <c r="Q27" s="35">
        <f>'2008-09 Back-Up Data'!C27</f>
        <v>3520582</v>
      </c>
      <c r="R27" s="32">
        <f>'2008-09 Back-Up Data'!C27/'2008-09 Back-Up Data'!B27</f>
        <v>63.99661891950847</v>
      </c>
      <c r="S27" s="4">
        <f>'2008-09 Back-Up Data'!C27/'2008-09 Back-Up Data'!L27</f>
        <v>0.03513685899506193</v>
      </c>
      <c r="T27" s="35">
        <f>'2008-09 Back-Up Data'!D27</f>
        <v>1864169</v>
      </c>
      <c r="U27" s="32">
        <f>'2008-09 Back-Up Data'!D27/'2008-09 Back-Up Data'!B27</f>
        <v>33.88658838071694</v>
      </c>
      <c r="V27" s="4">
        <f>'2008-09 Back-Up Data'!D27/'2008-09 Back-Up Data'!L27</f>
        <v>0.018605174739848584</v>
      </c>
      <c r="W27" s="32">
        <f>SUM('2008-09 Back-Up Data'!C27+'2008-09 Back-Up Data'!D27)/'2008-09 Back-Up Data'!B27</f>
        <v>97.88320730022541</v>
      </c>
      <c r="AB27" s="2" t="str">
        <f>'2008-09 Back-Up Data'!A27</f>
        <v>Orange</v>
      </c>
      <c r="AC27" s="35">
        <f>'2008-09 Back-Up Data'!E27</f>
        <v>15848740</v>
      </c>
      <c r="AD27" s="32">
        <f>'2008-09 Back-Up Data'!E27/'2008-09 Back-Up Data'!B27</f>
        <v>288.0960517705228</v>
      </c>
      <c r="AE27" s="4">
        <f>'2008-09 Back-Up Data'!E27/'2008-09 Back-Up Data'!L27</f>
        <v>0.15817695557990066</v>
      </c>
      <c r="AF27" s="35">
        <f>'2008-09 Back-Up Data'!F27</f>
        <v>54169827</v>
      </c>
      <c r="AG27" s="32">
        <f>'2008-09 Back-Up Data'!F27/'2008-09 Back-Up Data'!B27</f>
        <v>984.6911037591798</v>
      </c>
      <c r="AH27" s="4">
        <f>'2008-09 Back-Up Data'!F27/'2008-09 Back-Up Data'!L27</f>
        <v>0.5406371938179252</v>
      </c>
      <c r="AI27" s="35">
        <f>'2008-09 Back-Up Data'!G27</f>
        <v>2201606</v>
      </c>
      <c r="AJ27" s="32">
        <f>'2008-09 Back-Up Data'!G27/'2008-09 Back-Up Data'!B27</f>
        <v>40.02046826147023</v>
      </c>
      <c r="AK27" s="4">
        <f>'2008-09 Back-Up Data'!G27/'2008-09 Back-Up Data'!L27</f>
        <v>0.0219729350387755</v>
      </c>
      <c r="AP27" s="2" t="str">
        <f>'2008-09 Back-Up Data'!A27</f>
        <v>Orange</v>
      </c>
      <c r="AQ27" s="35">
        <f>'2008-09 Back-Up Data'!H27</f>
        <v>6319233</v>
      </c>
      <c r="AR27" s="32">
        <f>'2008-09 Back-Up Data'!H27/'2008-09 Back-Up Data'!B27</f>
        <v>114.8700828910056</v>
      </c>
      <c r="AS27" s="4">
        <f>'2008-09 Back-Up Data'!H27/'2008-09 Back-Up Data'!L27</f>
        <v>0.06306854914271055</v>
      </c>
      <c r="AT27" s="35">
        <f>'2008-09 Back-Up Data'!I27</f>
        <v>12099410</v>
      </c>
      <c r="AU27" s="32">
        <f>'2008-09 Back-Up Data'!I27/'2008-09 Back-Up Data'!B27</f>
        <v>219.94128553770088</v>
      </c>
      <c r="AV27" s="4">
        <f>'2008-09 Back-Up Data'!I27/'2008-09 Back-Up Data'!L27</f>
        <v>0.12075709729057363</v>
      </c>
      <c r="AW27" s="35">
        <f>'2008-09 Back-Up Data'!J27</f>
        <v>4172697</v>
      </c>
      <c r="AX27" s="32">
        <f>'2008-09 Back-Up Data'!J27/'2008-09 Back-Up Data'!B27</f>
        <v>75.85066894495746</v>
      </c>
      <c r="AY27" s="4">
        <f>'2008-09 Back-Up Data'!J27/'2008-09 Back-Up Data'!L27</f>
        <v>0.041645235395203956</v>
      </c>
    </row>
    <row r="28" spans="3:51" ht="12.75">
      <c r="C28" s="2" t="str">
        <f>'2008-09 Back-Up Data'!A28</f>
        <v>Orleans</v>
      </c>
      <c r="D28" s="35">
        <f>'2008-09 Back-Up Data'!K28</f>
        <v>49120753</v>
      </c>
      <c r="E28" s="32">
        <f>'2008-09 Back-Up Data'!K28/'2008-09 Back-Up Data'!B28</f>
        <v>1343.4184717208184</v>
      </c>
      <c r="F28" s="4">
        <f>'2008-09 Back-Up Data'!K28/'2008-09 Back-Up Data'!L28</f>
        <v>0.9411067418056331</v>
      </c>
      <c r="G28" s="35">
        <f>'2008-09 Back-Up Data'!C28+'2008-09 Back-Up Data'!D28</f>
        <v>3073914</v>
      </c>
      <c r="H28" s="32">
        <f>('2008-09 Back-Up Data'!C28+'2008-09 Back-Up Data'!D28)/'2008-09 Back-Up Data'!B28</f>
        <v>84.06941253692156</v>
      </c>
      <c r="I28" s="4">
        <f>('2008-09 Back-Up Data'!C28+'2008-09 Back-Up Data'!D28)/'2008-09 Back-Up Data'!L28</f>
        <v>0.05889325819436687</v>
      </c>
      <c r="J28" s="35">
        <f>'2008-09 Back-Up Data'!L28</f>
        <v>52194667</v>
      </c>
      <c r="K28" s="32">
        <f>'2008-09 Back-Up Data'!L28/'2008-09 Back-Up Data'!B28</f>
        <v>1427.4878842577398</v>
      </c>
      <c r="P28" s="2" t="str">
        <f>'2008-09 Back-Up Data'!A28</f>
        <v>Orleans</v>
      </c>
      <c r="Q28" s="35">
        <f>'2008-09 Back-Up Data'!C28</f>
        <v>2037914</v>
      </c>
      <c r="R28" s="32">
        <f>'2008-09 Back-Up Data'!C28/'2008-09 Back-Up Data'!B28</f>
        <v>55.735532217481676</v>
      </c>
      <c r="S28" s="4">
        <f>'2008-09 Back-Up Data'!C28/'2008-09 Back-Up Data'!L28</f>
        <v>0.0390444870545874</v>
      </c>
      <c r="T28" s="35">
        <f>'2008-09 Back-Up Data'!D28</f>
        <v>1036000</v>
      </c>
      <c r="U28" s="32">
        <f>'2008-09 Back-Up Data'!D28/'2008-09 Back-Up Data'!B28</f>
        <v>28.333880319439885</v>
      </c>
      <c r="V28" s="4">
        <f>'2008-09 Back-Up Data'!D28/'2008-09 Back-Up Data'!L28</f>
        <v>0.01984877113977947</v>
      </c>
      <c r="W28" s="32">
        <f>SUM('2008-09 Back-Up Data'!C28+'2008-09 Back-Up Data'!D28)/'2008-09 Back-Up Data'!B28</f>
        <v>84.06941253692156</v>
      </c>
      <c r="AB28" s="2" t="str">
        <f>'2008-09 Back-Up Data'!A28</f>
        <v>Orleans</v>
      </c>
      <c r="AC28" s="35">
        <f>'2008-09 Back-Up Data'!E28</f>
        <v>11173060</v>
      </c>
      <c r="AD28" s="32">
        <f>'2008-09 Back-Up Data'!E28/'2008-09 Back-Up Data'!B28</f>
        <v>305.57542938409364</v>
      </c>
      <c r="AE28" s="4">
        <f>'2008-09 Back-Up Data'!E28/'2008-09 Back-Up Data'!L28</f>
        <v>0.21406516493342126</v>
      </c>
      <c r="AF28" s="35">
        <f>'2008-09 Back-Up Data'!F28</f>
        <v>18501537</v>
      </c>
      <c r="AG28" s="32">
        <f>'2008-09 Back-Up Data'!F28/'2008-09 Back-Up Data'!B28</f>
        <v>506.00418444371513</v>
      </c>
      <c r="AH28" s="4">
        <f>'2008-09 Back-Up Data'!F28/'2008-09 Back-Up Data'!L28</f>
        <v>0.35447178923471245</v>
      </c>
      <c r="AI28" s="35">
        <f>'2008-09 Back-Up Data'!G28</f>
        <v>1811043</v>
      </c>
      <c r="AJ28" s="32">
        <f>'2008-09 Back-Up Data'!G28/'2008-09 Back-Up Data'!B28</f>
        <v>49.5307679684936</v>
      </c>
      <c r="AK28" s="4">
        <f>'2008-09 Back-Up Data'!G28/'2008-09 Back-Up Data'!L28</f>
        <v>0.034697855242567216</v>
      </c>
      <c r="AP28" s="2" t="str">
        <f>'2008-09 Back-Up Data'!A28</f>
        <v>Orleans</v>
      </c>
      <c r="AQ28" s="35">
        <f>'2008-09 Back-Up Data'!H28</f>
        <v>6270944</v>
      </c>
      <c r="AR28" s="32">
        <f>'2008-09 Back-Up Data'!H28/'2008-09 Back-Up Data'!B28</f>
        <v>171.50596214856142</v>
      </c>
      <c r="AS28" s="4">
        <f>'2008-09 Back-Up Data'!H28/'2008-09 Back-Up Data'!L28</f>
        <v>0.12014530143472321</v>
      </c>
      <c r="AT28" s="35">
        <f>'2008-09 Back-Up Data'!I28</f>
        <v>5088198</v>
      </c>
      <c r="AU28" s="32">
        <f>'2008-09 Back-Up Data'!I28/'2008-09 Back-Up Data'!B28</f>
        <v>139.158680669511</v>
      </c>
      <c r="AV28" s="4">
        <f>'2008-09 Back-Up Data'!I28/'2008-09 Back-Up Data'!L28</f>
        <v>0.09748501700374868</v>
      </c>
      <c r="AW28" s="35">
        <f>'2008-09 Back-Up Data'!J28</f>
        <v>6275971</v>
      </c>
      <c r="AX28" s="32">
        <f>'2008-09 Back-Up Data'!J28/'2008-09 Back-Up Data'!B28</f>
        <v>171.6434471064435</v>
      </c>
      <c r="AY28" s="4">
        <f>'2008-09 Back-Up Data'!J28/'2008-09 Back-Up Data'!L28</f>
        <v>0.12024161395646034</v>
      </c>
    </row>
    <row r="29" spans="3:51" ht="12.75">
      <c r="C29" s="2" t="str">
        <f>'2008-09 Back-Up Data'!A29</f>
        <v>Oswego</v>
      </c>
      <c r="D29" s="35">
        <f>'2008-09 Back-Up Data'!K29</f>
        <v>33709937</v>
      </c>
      <c r="E29" s="32">
        <f>'2008-09 Back-Up Data'!K29/'2008-09 Back-Up Data'!B29</f>
        <v>1483.1897659274903</v>
      </c>
      <c r="F29" s="4">
        <f>'2008-09 Back-Up Data'!K29/'2008-09 Back-Up Data'!L29</f>
        <v>0.8842827201153919</v>
      </c>
      <c r="G29" s="35">
        <f>'2008-09 Back-Up Data'!C29+'2008-09 Back-Up Data'!D29</f>
        <v>4411284</v>
      </c>
      <c r="H29" s="32">
        <f>('2008-09 Back-Up Data'!C29+'2008-09 Back-Up Data'!D29)/'2008-09 Back-Up Data'!B29</f>
        <v>194.09028511087647</v>
      </c>
      <c r="I29" s="4">
        <f>('2008-09 Back-Up Data'!C29+'2008-09 Back-Up Data'!D29)/'2008-09 Back-Up Data'!L29</f>
        <v>0.1157172798846081</v>
      </c>
      <c r="J29" s="35">
        <f>'2008-09 Back-Up Data'!L29</f>
        <v>38121221</v>
      </c>
      <c r="K29" s="32">
        <f>'2008-09 Back-Up Data'!L29/'2008-09 Back-Up Data'!B29</f>
        <v>1677.2800510383668</v>
      </c>
      <c r="P29" s="2" t="str">
        <f>'2008-09 Back-Up Data'!A29</f>
        <v>Oswego</v>
      </c>
      <c r="Q29" s="35">
        <f>'2008-09 Back-Up Data'!C29</f>
        <v>4182539</v>
      </c>
      <c r="R29" s="32">
        <f>'2008-09 Back-Up Data'!C29/'2008-09 Back-Up Data'!B29</f>
        <v>184.02582717353044</v>
      </c>
      <c r="S29" s="4">
        <f>'2008-09 Back-Up Data'!C29/'2008-09 Back-Up Data'!L29</f>
        <v>0.109716816258325</v>
      </c>
      <c r="T29" s="35">
        <f>'2008-09 Back-Up Data'!D29</f>
        <v>228745</v>
      </c>
      <c r="U29" s="32">
        <f>'2008-09 Back-Up Data'!D29/'2008-09 Back-Up Data'!B29</f>
        <v>10.064457937346004</v>
      </c>
      <c r="V29" s="4">
        <f>'2008-09 Back-Up Data'!D29/'2008-09 Back-Up Data'!L29</f>
        <v>0.006000463626283114</v>
      </c>
      <c r="W29" s="32">
        <f>SUM('2008-09 Back-Up Data'!C29+'2008-09 Back-Up Data'!D29)/'2008-09 Back-Up Data'!B29</f>
        <v>194.09028511087647</v>
      </c>
      <c r="AB29" s="2" t="str">
        <f>'2008-09 Back-Up Data'!A29</f>
        <v>Oswego</v>
      </c>
      <c r="AC29" s="35">
        <f>'2008-09 Back-Up Data'!E29</f>
        <v>6162511</v>
      </c>
      <c r="AD29" s="32">
        <f>'2008-09 Back-Up Data'!E29/'2008-09 Back-Up Data'!B29</f>
        <v>271.14180746216124</v>
      </c>
      <c r="AE29" s="4">
        <f>'2008-09 Back-Up Data'!E29/'2008-09 Back-Up Data'!L29</f>
        <v>0.16165565630754586</v>
      </c>
      <c r="AF29" s="35">
        <f>'2008-09 Back-Up Data'!F29</f>
        <v>14088133</v>
      </c>
      <c r="AG29" s="32">
        <f>'2008-09 Back-Up Data'!F29/'2008-09 Back-Up Data'!B29</f>
        <v>619.8580165434706</v>
      </c>
      <c r="AH29" s="4">
        <f>'2008-09 Back-Up Data'!F29/'2008-09 Back-Up Data'!L29</f>
        <v>0.3695614314137525</v>
      </c>
      <c r="AI29" s="35">
        <f>'2008-09 Back-Up Data'!G29</f>
        <v>1600875</v>
      </c>
      <c r="AJ29" s="32">
        <f>'2008-09 Back-Up Data'!G29/'2008-09 Back-Up Data'!B29</f>
        <v>70.43624604012672</v>
      </c>
      <c r="AK29" s="4">
        <f>'2008-09 Back-Up Data'!G29/'2008-09 Back-Up Data'!L29</f>
        <v>0.04199432646714018</v>
      </c>
      <c r="AP29" s="2" t="str">
        <f>'2008-09 Back-Up Data'!A29</f>
        <v>Oswego</v>
      </c>
      <c r="AQ29" s="35">
        <f>'2008-09 Back-Up Data'!H29</f>
        <v>2193012</v>
      </c>
      <c r="AR29" s="32">
        <f>'2008-09 Back-Up Data'!H29/'2008-09 Back-Up Data'!B29</f>
        <v>96.48944033790919</v>
      </c>
      <c r="AS29" s="4">
        <f>'2008-09 Back-Up Data'!H29/'2008-09 Back-Up Data'!L29</f>
        <v>0.05752732841374624</v>
      </c>
      <c r="AT29" s="35">
        <f>'2008-09 Back-Up Data'!I29</f>
        <v>5328509</v>
      </c>
      <c r="AU29" s="32">
        <f>'2008-09 Back-Up Data'!I29/'2008-09 Back-Up Data'!B29</f>
        <v>234.4468936994016</v>
      </c>
      <c r="AV29" s="4">
        <f>'2008-09 Back-Up Data'!I29/'2008-09 Back-Up Data'!L29</f>
        <v>0.1397780254730036</v>
      </c>
      <c r="AW29" s="35">
        <f>'2008-09 Back-Up Data'!J29</f>
        <v>4336897</v>
      </c>
      <c r="AX29" s="32">
        <f>'2008-09 Back-Up Data'!J29/'2008-09 Back-Up Data'!B29</f>
        <v>190.817361844421</v>
      </c>
      <c r="AY29" s="4">
        <f>'2008-09 Back-Up Data'!J29/'2008-09 Back-Up Data'!L29</f>
        <v>0.11376595204020354</v>
      </c>
    </row>
    <row r="30" spans="3:51" ht="12.75">
      <c r="C30" s="2" t="str">
        <f>'2008-09 Back-Up Data'!A30</f>
        <v>Otsego</v>
      </c>
      <c r="D30" s="35">
        <f>'2008-09 Back-Up Data'!K30</f>
        <v>21332309</v>
      </c>
      <c r="E30" s="32">
        <f>'2008-09 Back-Up Data'!K30/'2008-09 Back-Up Data'!B30</f>
        <v>2151.952890144255</v>
      </c>
      <c r="F30" s="4">
        <f>'2008-09 Back-Up Data'!K30/'2008-09 Back-Up Data'!L30</f>
        <v>0.8850442793702287</v>
      </c>
      <c r="G30" s="35">
        <f>'2008-09 Back-Up Data'!C30+'2008-09 Back-Up Data'!D30</f>
        <v>2770789</v>
      </c>
      <c r="H30" s="32">
        <f>('2008-09 Back-Up Data'!F29+'2008-09 Back-Up Data'!D30)/'2008-09 Back-Up Data'!B30</f>
        <v>1480.3989710481187</v>
      </c>
      <c r="I30" s="4">
        <f>('2008-09 Back-Up Data'!C30+'2008-09 Back-Up Data'!D30)/'2008-09 Back-Up Data'!L30</f>
        <v>0.11495572062977133</v>
      </c>
      <c r="J30" s="35">
        <f>'2008-09 Back-Up Data'!L30</f>
        <v>24103098</v>
      </c>
      <c r="K30" s="32">
        <f>'2008-09 Back-Up Data'!L30/'2008-09 Back-Up Data'!B30</f>
        <v>2431.463532734793</v>
      </c>
      <c r="P30" s="2" t="str">
        <f>'2008-09 Back-Up Data'!A30</f>
        <v>Otsego</v>
      </c>
      <c r="Q30" s="35">
        <f>'2008-09 Back-Up Data'!C30</f>
        <v>2183727</v>
      </c>
      <c r="R30" s="32">
        <f>'2008-09 Back-Up Data'!C30/'2008-09 Back-Up Data'!B30</f>
        <v>220.2892161807727</v>
      </c>
      <c r="S30" s="4">
        <f>'2008-09 Back-Up Data'!C30/'2008-09 Back-Up Data'!L30</f>
        <v>0.09059943248789015</v>
      </c>
      <c r="T30" s="35">
        <f>'2008-09 Back-Up Data'!D30</f>
        <v>587062</v>
      </c>
      <c r="U30" s="32">
        <f>'2008-09 Back-Up Data'!D30/'2008-09 Back-Up Data'!B30</f>
        <v>59.22142640976495</v>
      </c>
      <c r="V30" s="4">
        <f>'2008-09 Back-Up Data'!D30/'2008-09 Back-Up Data'!L30</f>
        <v>0.02435628814188118</v>
      </c>
      <c r="W30" s="32">
        <f>SUM('2008-09 Back-Up Data'!C30+'2008-09 Back-Up Data'!D30)/'2008-09 Back-Up Data'!B30</f>
        <v>279.51064259053766</v>
      </c>
      <c r="AB30" s="2" t="str">
        <f>'2008-09 Back-Up Data'!A30</f>
        <v>Otsego</v>
      </c>
      <c r="AC30" s="35">
        <f>'2008-09 Back-Up Data'!E30</f>
        <v>4812346</v>
      </c>
      <c r="AD30" s="32">
        <f>'2008-09 Back-Up Data'!E30/'2008-09 Back-Up Data'!B30</f>
        <v>485.4580853424796</v>
      </c>
      <c r="AE30" s="4">
        <f>'2008-09 Back-Up Data'!E30/'2008-09 Back-Up Data'!L30</f>
        <v>0.19965674122056842</v>
      </c>
      <c r="AF30" s="35">
        <f>'2008-09 Back-Up Data'!F30</f>
        <v>5219921</v>
      </c>
      <c r="AG30" s="32">
        <f>'2008-09 Back-Up Data'!F30/'2008-09 Back-Up Data'!B30</f>
        <v>526.5732876021386</v>
      </c>
      <c r="AH30" s="4">
        <f>'2008-09 Back-Up Data'!F30/'2008-09 Back-Up Data'!L30</f>
        <v>0.21656639324953167</v>
      </c>
      <c r="AI30" s="35">
        <f>'2008-09 Back-Up Data'!G30</f>
        <v>4133390</v>
      </c>
      <c r="AJ30" s="32">
        <f>'2008-09 Back-Up Data'!G30/'2008-09 Back-Up Data'!B30</f>
        <v>416.96660950267324</v>
      </c>
      <c r="AK30" s="4">
        <f>'2008-09 Back-Up Data'!G30/'2008-09 Back-Up Data'!L30</f>
        <v>0.1714879141262256</v>
      </c>
      <c r="AP30" s="2" t="str">
        <f>'2008-09 Back-Up Data'!A30</f>
        <v>Otsego</v>
      </c>
      <c r="AQ30" s="35">
        <f>'2008-09 Back-Up Data'!H30</f>
        <v>1307514</v>
      </c>
      <c r="AR30" s="32">
        <f>'2008-09 Back-Up Data'!H30/'2008-09 Back-Up Data'!B30</f>
        <v>131.89892060930092</v>
      </c>
      <c r="AS30" s="4">
        <f>'2008-09 Back-Up Data'!H30/'2008-09 Back-Up Data'!L30</f>
        <v>0.05424671965404613</v>
      </c>
      <c r="AT30" s="35">
        <f>'2008-09 Back-Up Data'!I30</f>
        <v>1756014</v>
      </c>
      <c r="AU30" s="32">
        <f>'2008-09 Back-Up Data'!I30/'2008-09 Back-Up Data'!B30</f>
        <v>177.14254009886008</v>
      </c>
      <c r="AV30" s="4">
        <f>'2008-09 Back-Up Data'!I30/'2008-09 Back-Up Data'!L30</f>
        <v>0.07285428620005611</v>
      </c>
      <c r="AW30" s="35">
        <f>'2008-09 Back-Up Data'!J30</f>
        <v>4103124</v>
      </c>
      <c r="AX30" s="32">
        <f>'2008-09 Back-Up Data'!J30/'2008-09 Back-Up Data'!B30</f>
        <v>413.9134469888026</v>
      </c>
      <c r="AY30" s="4">
        <f>'2008-09 Back-Up Data'!J30/'2008-09 Back-Up Data'!L30</f>
        <v>0.17023222491980078</v>
      </c>
    </row>
    <row r="31" spans="3:51" ht="12.75">
      <c r="C31" s="2" t="str">
        <f>'2008-09 Back-Up Data'!A31</f>
        <v>Putnam</v>
      </c>
      <c r="D31" s="35">
        <f>'2008-09 Back-Up Data'!K31</f>
        <v>48116893</v>
      </c>
      <c r="E31" s="32">
        <f>'2008-09 Back-Up Data'!K31/'2008-09 Back-Up Data'!B31</f>
        <v>842.2203882305579</v>
      </c>
      <c r="F31" s="4">
        <f>'2008-09 Back-Up Data'!K31/'2008-09 Back-Up Data'!L31</f>
        <v>0.8511067224438175</v>
      </c>
      <c r="G31" s="35">
        <f>'2008-09 Back-Up Data'!C31+'2008-09 Back-Up Data'!D31</f>
        <v>8417607</v>
      </c>
      <c r="H31" s="32">
        <f>('2008-09 Back-Up Data'!E31+'2008-09 Back-Up Data'!D31)/'2008-09 Back-Up Data'!B31</f>
        <v>228.44492482190054</v>
      </c>
      <c r="I31" s="4">
        <f>('2008-09 Back-Up Data'!C31+'2008-09 Back-Up Data'!D31)/'2008-09 Back-Up Data'!L31</f>
        <v>0.1488932775561825</v>
      </c>
      <c r="J31" s="35">
        <f>'2008-09 Back-Up Data'!L31</f>
        <v>56534500</v>
      </c>
      <c r="K31" s="32">
        <f>'2008-09 Back-Up Data'!L31/'2008-09 Back-Up Data'!B31</f>
        <v>989.5590835098283</v>
      </c>
      <c r="P31" s="2" t="str">
        <f>'2008-09 Back-Up Data'!A31</f>
        <v>Putnam</v>
      </c>
      <c r="Q31" s="35">
        <f>'2008-09 Back-Up Data'!C31</f>
        <v>7639607</v>
      </c>
      <c r="R31" s="32">
        <f>'2008-09 Back-Up Data'!C31/'2008-09 Back-Up Data'!B31</f>
        <v>133.72086958043795</v>
      </c>
      <c r="S31" s="4">
        <f>'2008-09 Back-Up Data'!C31/'2008-09 Back-Up Data'!L31</f>
        <v>0.13513176909674623</v>
      </c>
      <c r="T31" s="35">
        <f>'2008-09 Back-Up Data'!D31</f>
        <v>778000</v>
      </c>
      <c r="U31" s="32">
        <f>'2008-09 Back-Up Data'!D31/'2008-09 Back-Up Data'!B31</f>
        <v>13.617825698832508</v>
      </c>
      <c r="V31" s="4">
        <f>'2008-09 Back-Up Data'!D31/'2008-09 Back-Up Data'!L31</f>
        <v>0.013761508459436274</v>
      </c>
      <c r="W31" s="32">
        <f>SUM('2008-09 Back-Up Data'!C31+'2008-09 Back-Up Data'!D31)/'2008-09 Back-Up Data'!B31</f>
        <v>147.33869527927044</v>
      </c>
      <c r="AB31" s="2" t="str">
        <f>'2008-09 Back-Up Data'!A31</f>
        <v>Putnam</v>
      </c>
      <c r="AC31" s="35">
        <f>'2008-09 Back-Up Data'!E31</f>
        <v>12273287</v>
      </c>
      <c r="AD31" s="32">
        <f>'2008-09 Back-Up Data'!E31/'2008-09 Back-Up Data'!B31</f>
        <v>214.82709912306802</v>
      </c>
      <c r="AE31" s="4">
        <f>'2008-09 Back-Up Data'!E31/'2008-09 Back-Up Data'!L31</f>
        <v>0.21709375690949775</v>
      </c>
      <c r="AF31" s="35">
        <f>'2008-09 Back-Up Data'!F31</f>
        <v>18172063</v>
      </c>
      <c r="AG31" s="32">
        <f>'2008-09 Back-Up Data'!F31/'2008-09 Back-Up Data'!B31</f>
        <v>318.07710349897604</v>
      </c>
      <c r="AH31" s="4">
        <f>'2008-09 Back-Up Data'!F31/'2008-09 Back-Up Data'!L31</f>
        <v>0.3214331602826593</v>
      </c>
      <c r="AI31" s="35">
        <f>'2008-09 Back-Up Data'!G31</f>
        <v>4207994</v>
      </c>
      <c r="AJ31" s="32">
        <f>'2008-09 Back-Up Data'!G31/'2008-09 Back-Up Data'!B31</f>
        <v>73.65517844952828</v>
      </c>
      <c r="AK31" s="4">
        <f>'2008-09 Back-Up Data'!G31/'2008-09 Back-Up Data'!L31</f>
        <v>0.07443232008773404</v>
      </c>
      <c r="AP31" s="2" t="str">
        <f>'2008-09 Back-Up Data'!A31</f>
        <v>Putnam</v>
      </c>
      <c r="AQ31" s="35">
        <f>'2008-09 Back-Up Data'!H31</f>
        <v>5158920</v>
      </c>
      <c r="AR31" s="32">
        <f>'2008-09 Back-Up Data'!H31/'2008-09 Back-Up Data'!B31</f>
        <v>90.29983721622237</v>
      </c>
      <c r="AS31" s="4">
        <f>'2008-09 Back-Up Data'!H31/'2008-09 Back-Up Data'!L31</f>
        <v>0.09125259797115036</v>
      </c>
      <c r="AT31" s="35">
        <f>'2008-09 Back-Up Data'!I31</f>
        <v>3369648</v>
      </c>
      <c r="AU31" s="32">
        <f>'2008-09 Back-Up Data'!I31/'2008-09 Back-Up Data'!B31</f>
        <v>58.98107857380406</v>
      </c>
      <c r="AV31" s="4">
        <f>'2008-09 Back-Up Data'!I31/'2008-09 Back-Up Data'!L31</f>
        <v>0.05960339261866648</v>
      </c>
      <c r="AW31" s="35">
        <f>'2008-09 Back-Up Data'!J31</f>
        <v>4934981</v>
      </c>
      <c r="AX31" s="32">
        <f>'2008-09 Back-Up Data'!J31/'2008-09 Back-Up Data'!B31</f>
        <v>86.38009136895906</v>
      </c>
      <c r="AY31" s="4">
        <f>'2008-09 Back-Up Data'!J31/'2008-09 Back-Up Data'!L31</f>
        <v>0.08729149457410962</v>
      </c>
    </row>
    <row r="32" spans="3:51" ht="12.75">
      <c r="C32" s="2" t="str">
        <f>'2008-09 Back-Up Data'!A32</f>
        <v>Rensselaer</v>
      </c>
      <c r="D32" s="35">
        <f>'2008-09 Back-Up Data'!K32</f>
        <v>46686921</v>
      </c>
      <c r="E32" s="32">
        <f>'2008-09 Back-Up Data'!K32/'2008-09 Back-Up Data'!B32</f>
        <v>1315.3468473544824</v>
      </c>
      <c r="F32" s="4">
        <f>'2008-09 Back-Up Data'!K32/'2008-09 Back-Up Data'!L32</f>
        <v>0.8925406705359107</v>
      </c>
      <c r="G32" s="35">
        <f>'2008-09 Back-Up Data'!C32+'2008-09 Back-Up Data'!D32</f>
        <v>5620971</v>
      </c>
      <c r="H32" s="32">
        <f>('2008-09 Back-Up Data'!E32+'2008-09 Back-Up Data'!D32)/'2008-09 Back-Up Data'!B32</f>
        <v>262.1956386994985</v>
      </c>
      <c r="I32" s="4">
        <f>('2008-09 Back-Up Data'!C32+'2008-09 Back-Up Data'!D32)/'2008-09 Back-Up Data'!L32</f>
        <v>0.10745932946408929</v>
      </c>
      <c r="J32" s="35">
        <f>'2008-09 Back-Up Data'!L32</f>
        <v>52307892</v>
      </c>
      <c r="K32" s="32">
        <f>'2008-09 Back-Up Data'!L32/'2008-09 Back-Up Data'!B32</f>
        <v>1473.7108243646815</v>
      </c>
      <c r="P32" s="2" t="str">
        <f>'2008-09 Back-Up Data'!A32</f>
        <v>Rensselaer</v>
      </c>
      <c r="Q32" s="35">
        <f>'2008-09 Back-Up Data'!C32</f>
        <v>3827613</v>
      </c>
      <c r="R32" s="32">
        <f>'2008-09 Back-Up Data'!C32/'2008-09 Back-Up Data'!B32</f>
        <v>107.83831070040007</v>
      </c>
      <c r="S32" s="4">
        <f>'2008-09 Back-Up Data'!C32/'2008-09 Back-Up Data'!L32</f>
        <v>0.0731746750566817</v>
      </c>
      <c r="T32" s="35">
        <f>'2008-09 Back-Up Data'!D32</f>
        <v>1793358</v>
      </c>
      <c r="U32" s="32">
        <f>'2008-09 Back-Up Data'!D32/'2008-09 Back-Up Data'!B32</f>
        <v>50.52566630979884</v>
      </c>
      <c r="V32" s="4">
        <f>'2008-09 Back-Up Data'!D32/'2008-09 Back-Up Data'!L32</f>
        <v>0.034284654407407585</v>
      </c>
      <c r="W32" s="32">
        <f>SUM('2008-09 Back-Up Data'!C32+'2008-09 Back-Up Data'!D32)/'2008-09 Back-Up Data'!B32</f>
        <v>158.3639770101989</v>
      </c>
      <c r="AB32" s="2" t="str">
        <f>'2008-09 Back-Up Data'!A32</f>
        <v>Rensselaer</v>
      </c>
      <c r="AC32" s="35">
        <f>'2008-09 Back-Up Data'!E32</f>
        <v>7513014</v>
      </c>
      <c r="AD32" s="32">
        <f>'2008-09 Back-Up Data'!E32/'2008-09 Back-Up Data'!B32</f>
        <v>211.66997238969967</v>
      </c>
      <c r="AE32" s="4">
        <f>'2008-09 Back-Up Data'!E32/'2008-09 Back-Up Data'!L32</f>
        <v>0.14363060166905597</v>
      </c>
      <c r="AF32" s="35">
        <f>'2008-09 Back-Up Data'!F32</f>
        <v>19813961</v>
      </c>
      <c r="AG32" s="32">
        <f>'2008-09 Back-Up Data'!F32/'2008-09 Back-Up Data'!B32</f>
        <v>558.234095903533</v>
      </c>
      <c r="AH32" s="4">
        <f>'2008-09 Back-Up Data'!F32/'2008-09 Back-Up Data'!L32</f>
        <v>0.37879486713018373</v>
      </c>
      <c r="AI32" s="35">
        <f>'2008-09 Back-Up Data'!G32</f>
        <v>2032997</v>
      </c>
      <c r="AJ32" s="32">
        <f>'2008-09 Back-Up Data'!G32/'2008-09 Back-Up Data'!B32</f>
        <v>57.27720178058264</v>
      </c>
      <c r="AK32" s="4">
        <f>'2008-09 Back-Up Data'!G32/'2008-09 Back-Up Data'!L32</f>
        <v>0.03886597074108817</v>
      </c>
      <c r="AP32" s="2" t="str">
        <f>'2008-09 Back-Up Data'!A32</f>
        <v>Rensselaer</v>
      </c>
      <c r="AQ32" s="35">
        <f>'2008-09 Back-Up Data'!H32</f>
        <v>5195218</v>
      </c>
      <c r="AR32" s="32">
        <f>'2008-09 Back-Up Data'!H32/'2008-09 Back-Up Data'!B32</f>
        <v>146.36890742097256</v>
      </c>
      <c r="AS32" s="4">
        <f>'2008-09 Back-Up Data'!H32/'2008-09 Back-Up Data'!L32</f>
        <v>0.09931996494907498</v>
      </c>
      <c r="AT32" s="35">
        <f>'2008-09 Back-Up Data'!I32</f>
        <v>4892265</v>
      </c>
      <c r="AU32" s="32">
        <f>'2008-09 Back-Up Data'!I32/'2008-09 Back-Up Data'!B32</f>
        <v>137.83357750605737</v>
      </c>
      <c r="AV32" s="4">
        <f>'2008-09 Back-Up Data'!I32/'2008-09 Back-Up Data'!L32</f>
        <v>0.09352823853043055</v>
      </c>
      <c r="AW32" s="35">
        <f>'2008-09 Back-Up Data'!J32</f>
        <v>7239466</v>
      </c>
      <c r="AX32" s="32">
        <f>'2008-09 Back-Up Data'!J32/'2008-09 Back-Up Data'!B32</f>
        <v>203.96309235363722</v>
      </c>
      <c r="AY32" s="4">
        <f>'2008-09 Back-Up Data'!J32/'2008-09 Back-Up Data'!L32</f>
        <v>0.1384010275160773</v>
      </c>
    </row>
    <row r="33" spans="3:51" ht="12.75">
      <c r="C33" s="2" t="str">
        <f>'2008-09 Back-Up Data'!A33</f>
        <v>Rockland</v>
      </c>
      <c r="D33" s="35">
        <f>'2008-09 Back-Up Data'!K33</f>
        <v>73653679</v>
      </c>
      <c r="E33" s="32">
        <f>'2008-09 Back-Up Data'!K33/'2008-09 Back-Up Data'!B33</f>
        <v>1781.5271992840385</v>
      </c>
      <c r="F33" s="4">
        <f>'2008-09 Back-Up Data'!K33/'2008-09 Back-Up Data'!L33</f>
        <v>0.9292233735858091</v>
      </c>
      <c r="G33" s="35">
        <f>'2008-09 Back-Up Data'!C33+'2008-09 Back-Up Data'!D33</f>
        <v>5610017</v>
      </c>
      <c r="H33" s="32">
        <f>('2008-09 Back-Up Data'!E33+'2008-09 Back-Up Data'!D33)/'2008-09 Back-Up Data'!B33</f>
        <v>164.96710446750356</v>
      </c>
      <c r="I33" s="4">
        <f>('2008-09 Back-Up Data'!C33+'2008-09 Back-Up Data'!D33)/'2008-09 Back-Up Data'!L33</f>
        <v>0.07077662641419093</v>
      </c>
      <c r="J33" s="35">
        <f>'2008-09 Back-Up Data'!L33</f>
        <v>79263696</v>
      </c>
      <c r="K33" s="32">
        <f>'2008-09 Back-Up Data'!L33/'2008-09 Back-Up Data'!B33</f>
        <v>1917.2216820259778</v>
      </c>
      <c r="P33" s="2" t="str">
        <f>'2008-09 Back-Up Data'!A33</f>
        <v>Rockland</v>
      </c>
      <c r="Q33" s="35">
        <f>'2008-09 Back-Up Data'!C33</f>
        <v>4281955</v>
      </c>
      <c r="R33" s="32">
        <f>'2008-09 Back-Up Data'!C33/'2008-09 Back-Up Data'!B33</f>
        <v>103.57146312555935</v>
      </c>
      <c r="S33" s="4">
        <f>'2008-09 Back-Up Data'!C33/'2008-09 Back-Up Data'!L33</f>
        <v>0.05402164188760514</v>
      </c>
      <c r="T33" s="35">
        <f>'2008-09 Back-Up Data'!D33</f>
        <v>1328062</v>
      </c>
      <c r="U33" s="32">
        <f>'2008-09 Back-Up Data'!D33/'2008-09 Back-Up Data'!B33</f>
        <v>32.12301961638004</v>
      </c>
      <c r="V33" s="4">
        <f>'2008-09 Back-Up Data'!D33/'2008-09 Back-Up Data'!L33</f>
        <v>0.01675498452658579</v>
      </c>
      <c r="W33" s="32">
        <f>SUM('2008-09 Back-Up Data'!C33+'2008-09 Back-Up Data'!D33)/'2008-09 Back-Up Data'!B33</f>
        <v>135.6944827419394</v>
      </c>
      <c r="AB33" s="2" t="str">
        <f>'2008-09 Back-Up Data'!A33</f>
        <v>Rockland</v>
      </c>
      <c r="AC33" s="35">
        <f>'2008-09 Back-Up Data'!E33</f>
        <v>5492173</v>
      </c>
      <c r="AD33" s="32">
        <f>'2008-09 Back-Up Data'!E33/'2008-09 Back-Up Data'!B33</f>
        <v>132.84408485112354</v>
      </c>
      <c r="AE33" s="4">
        <f>'2008-09 Back-Up Data'!E33/'2008-09 Back-Up Data'!L33</f>
        <v>0.06928989281549526</v>
      </c>
      <c r="AF33" s="35">
        <f>'2008-09 Back-Up Data'!F33</f>
        <v>47514670</v>
      </c>
      <c r="AG33" s="32">
        <f>'2008-09 Back-Up Data'!F33/'2008-09 Back-Up Data'!B33</f>
        <v>1149.2796845898943</v>
      </c>
      <c r="AH33" s="4">
        <f>'2008-09 Back-Up Data'!F33/'2008-09 Back-Up Data'!L33</f>
        <v>0.599450598417717</v>
      </c>
      <c r="AI33" s="35">
        <f>'2008-09 Back-Up Data'!G33</f>
        <v>1878463</v>
      </c>
      <c r="AJ33" s="32">
        <f>'2008-09 Back-Up Data'!G33/'2008-09 Back-Up Data'!B33</f>
        <v>45.43605930871006</v>
      </c>
      <c r="AK33" s="4">
        <f>'2008-09 Back-Up Data'!G33/'2008-09 Back-Up Data'!L33</f>
        <v>0.02369890750489354</v>
      </c>
      <c r="AP33" s="2" t="str">
        <f>'2008-09 Back-Up Data'!A33</f>
        <v>Rockland</v>
      </c>
      <c r="AQ33" s="35">
        <f>'2008-09 Back-Up Data'!H33</f>
        <v>2649979</v>
      </c>
      <c r="AR33" s="32">
        <f>'2008-09 Back-Up Data'!H33/'2008-09 Back-Up Data'!B33</f>
        <v>64.0974046392376</v>
      </c>
      <c r="AS33" s="4">
        <f>'2008-09 Back-Up Data'!H33/'2008-09 Back-Up Data'!L33</f>
        <v>0.033432443019058816</v>
      </c>
      <c r="AT33" s="35">
        <f>'2008-09 Back-Up Data'!I33</f>
        <v>9596706</v>
      </c>
      <c r="AU33" s="32">
        <f>'2008-09 Back-Up Data'!I33/'2008-09 Back-Up Data'!B33</f>
        <v>232.12408388360785</v>
      </c>
      <c r="AV33" s="4">
        <f>'2008-09 Back-Up Data'!I33/'2008-09 Back-Up Data'!L33</f>
        <v>0.12107315813282288</v>
      </c>
      <c r="AW33" s="35">
        <f>'2008-09 Back-Up Data'!J33</f>
        <v>6521688</v>
      </c>
      <c r="AX33" s="32">
        <f>'2008-09 Back-Up Data'!J33/'2008-09 Back-Up Data'!B33</f>
        <v>157.74588201146506</v>
      </c>
      <c r="AY33" s="4">
        <f>'2008-09 Back-Up Data'!J33/'2008-09 Back-Up Data'!L33</f>
        <v>0.0822783736958216</v>
      </c>
    </row>
    <row r="34" spans="3:51" ht="12.75">
      <c r="C34" s="2" t="str">
        <f>'2008-09 Back-Up Data'!A34</f>
        <v>Schuyler</v>
      </c>
      <c r="D34" s="35">
        <f>'2008-09 Back-Up Data'!K34</f>
        <v>67420998</v>
      </c>
      <c r="E34" s="32">
        <f>'2008-09 Back-Up Data'!K34/'2008-09 Back-Up Data'!B34</f>
        <v>2021.8616325796197</v>
      </c>
      <c r="F34" s="4">
        <f>'2008-09 Back-Up Data'!K34/'2008-09 Back-Up Data'!L34</f>
        <v>0.888491511605317</v>
      </c>
      <c r="G34" s="35">
        <f>'2008-09 Back-Up Data'!C34+'2008-09 Back-Up Data'!D34</f>
        <v>8461548</v>
      </c>
      <c r="H34" s="32">
        <f>('2008-09 Back-Up Data'!C34+'2008-09 Back-Up Data'!D34)/'2008-09 Back-Up Data'!B34</f>
        <v>253.75001499430218</v>
      </c>
      <c r="I34" s="4">
        <f>('2008-09 Back-Up Data'!C34+'2008-09 Back-Up Data'!D34)/'2008-09 Back-Up Data'!L34</f>
        <v>0.11150848839468301</v>
      </c>
      <c r="J34" s="35">
        <f>'2008-09 Back-Up Data'!L34</f>
        <v>75882546</v>
      </c>
      <c r="K34" s="32">
        <f>'2008-09 Back-Up Data'!L34/'2008-09 Back-Up Data'!B34</f>
        <v>2275.611647573922</v>
      </c>
      <c r="P34" s="2" t="str">
        <f>'2008-09 Back-Up Data'!A34</f>
        <v>Schuyler</v>
      </c>
      <c r="Q34" s="35">
        <f>'2008-09 Back-Up Data'!C34</f>
        <v>6279118</v>
      </c>
      <c r="R34" s="32">
        <f>'2008-09 Back-Up Data'!C34/'2008-09 Back-Up Data'!B34</f>
        <v>188.30198524560666</v>
      </c>
      <c r="S34" s="4">
        <f>'2008-09 Back-Up Data'!C34/'2008-09 Back-Up Data'!L34</f>
        <v>0.08274785614072569</v>
      </c>
      <c r="T34" s="35">
        <f>'2008-09 Back-Up Data'!D34</f>
        <v>2182430</v>
      </c>
      <c r="U34" s="32">
        <f>'2008-09 Back-Up Data'!D34/'2008-09 Back-Up Data'!B34</f>
        <v>65.44802974869549</v>
      </c>
      <c r="V34" s="4">
        <f>'2008-09 Back-Up Data'!D34/'2008-09 Back-Up Data'!L34</f>
        <v>0.028760632253957318</v>
      </c>
      <c r="W34" s="32">
        <f>SUM('2008-09 Back-Up Data'!C34+'2008-09 Back-Up Data'!D34)/'2008-09 Back-Up Data'!B34</f>
        <v>253.75001499430218</v>
      </c>
      <c r="AB34" s="2" t="str">
        <f>'2008-09 Back-Up Data'!A34</f>
        <v>Schuyler</v>
      </c>
      <c r="AC34" s="35">
        <f>'2008-09 Back-Up Data'!E34</f>
        <v>13548248</v>
      </c>
      <c r="AD34" s="32">
        <f>'2008-09 Back-Up Data'!E34/'2008-09 Back-Up Data'!B34</f>
        <v>406.29304864151624</v>
      </c>
      <c r="AE34" s="4">
        <f>'2008-09 Back-Up Data'!E34/'2008-09 Back-Up Data'!L34</f>
        <v>0.1785423488558225</v>
      </c>
      <c r="AF34" s="35">
        <f>'2008-09 Back-Up Data'!F34</f>
        <v>20591309</v>
      </c>
      <c r="AG34" s="32">
        <f>'2008-09 Back-Up Data'!F34/'2008-09 Back-Up Data'!B34</f>
        <v>617.5046182450669</v>
      </c>
      <c r="AH34" s="4">
        <f>'2008-09 Back-Up Data'!F34/'2008-09 Back-Up Data'!L34</f>
        <v>0.27135764527458</v>
      </c>
      <c r="AI34" s="35">
        <f>'2008-09 Back-Up Data'!G34</f>
        <v>3158360</v>
      </c>
      <c r="AJ34" s="32">
        <f>'2008-09 Back-Up Data'!G34/'2008-09 Back-Up Data'!B34</f>
        <v>94.71480837281833</v>
      </c>
      <c r="AK34" s="4">
        <f>'2008-09 Back-Up Data'!G34/'2008-09 Back-Up Data'!L34</f>
        <v>0.041621692556282966</v>
      </c>
      <c r="AP34" s="2" t="str">
        <f>'2008-09 Back-Up Data'!A34</f>
        <v>Schuyler</v>
      </c>
      <c r="AQ34" s="35">
        <f>'2008-09 Back-Up Data'!H34</f>
        <v>4097486</v>
      </c>
      <c r="AR34" s="32">
        <f>'2008-09 Back-Up Data'!H34/'2008-09 Back-Up Data'!B34</f>
        <v>122.8778864031668</v>
      </c>
      <c r="AS34" s="4">
        <f>'2008-09 Back-Up Data'!H34/'2008-09 Back-Up Data'!L34</f>
        <v>0.05399774013908284</v>
      </c>
      <c r="AT34" s="35">
        <f>'2008-09 Back-Up Data'!I34</f>
        <v>7756997</v>
      </c>
      <c r="AU34" s="32">
        <f>'2008-09 Back-Up Data'!I34/'2008-09 Back-Up Data'!B34</f>
        <v>232.6215138247466</v>
      </c>
      <c r="AV34" s="4">
        <f>'2008-09 Back-Up Data'!I34/'2008-09 Back-Up Data'!L34</f>
        <v>0.10222373139667718</v>
      </c>
      <c r="AW34" s="35">
        <f>'2008-09 Back-Up Data'!J34</f>
        <v>18268598</v>
      </c>
      <c r="AX34" s="32">
        <f>'2008-09 Back-Up Data'!J34/'2008-09 Back-Up Data'!B34</f>
        <v>547.8497570923049</v>
      </c>
      <c r="AY34" s="4">
        <f>'2008-09 Back-Up Data'!J34/'2008-09 Back-Up Data'!L34</f>
        <v>0.24074835338287148</v>
      </c>
    </row>
    <row r="35" spans="3:51" ht="12.75">
      <c r="C35" s="2" t="str">
        <f>'2008-09 Back-Up Data'!A35</f>
        <v>St. Lawrence</v>
      </c>
      <c r="D35" s="35">
        <f>'2008-09 Back-Up Data'!K35</f>
        <v>38550954</v>
      </c>
      <c r="E35" s="32">
        <f>'2008-09 Back-Up Data'!K35/'2008-09 Back-Up Data'!B35</f>
        <v>2374.119596009361</v>
      </c>
      <c r="F35" s="4">
        <f>'2008-09 Back-Up Data'!K35/'2008-09 Back-Up Data'!L35</f>
        <v>0.8914977225860944</v>
      </c>
      <c r="G35" s="35">
        <f>'2008-09 Back-Up Data'!C35+'2008-09 Back-Up Data'!D35</f>
        <v>4691954</v>
      </c>
      <c r="H35" s="32">
        <f>('2008-09 Back-Up Data'!C35+'2008-09 Back-Up Data'!D35)/'2008-09 Back-Up Data'!B35</f>
        <v>288.94900849858357</v>
      </c>
      <c r="I35" s="4">
        <f>('2008-09 Back-Up Data'!C35+'2008-09 Back-Up Data'!D35)/'2008-09 Back-Up Data'!L35</f>
        <v>0.10850227741390565</v>
      </c>
      <c r="J35" s="35">
        <f>'2008-09 Back-Up Data'!L35</f>
        <v>43242908</v>
      </c>
      <c r="K35" s="32">
        <f>'2008-09 Back-Up Data'!L35/'2008-09 Back-Up Data'!B35</f>
        <v>2663.068604507944</v>
      </c>
      <c r="P35" s="2" t="str">
        <f>'2008-09 Back-Up Data'!A35</f>
        <v>St. Lawrence</v>
      </c>
      <c r="Q35" s="35">
        <f>'2008-09 Back-Up Data'!C35</f>
        <v>3284644</v>
      </c>
      <c r="R35" s="32">
        <f>'2008-09 Back-Up Data'!C35/'2008-09 Back-Up Data'!B35</f>
        <v>202.2813154329351</v>
      </c>
      <c r="S35" s="4">
        <f>'2008-09 Back-Up Data'!C35/'2008-09 Back-Up Data'!L35</f>
        <v>0.07595798136425053</v>
      </c>
      <c r="T35" s="35">
        <f>'2008-09 Back-Up Data'!D35</f>
        <v>1407310</v>
      </c>
      <c r="U35" s="32">
        <f>'2008-09 Back-Up Data'!D35/'2008-09 Back-Up Data'!B35</f>
        <v>86.66769306564848</v>
      </c>
      <c r="V35" s="4">
        <f>'2008-09 Back-Up Data'!D35/'2008-09 Back-Up Data'!L35</f>
        <v>0.03254429604965513</v>
      </c>
      <c r="W35" s="32">
        <f>SUM('2008-09 Back-Up Data'!C35+'2008-09 Back-Up Data'!D35)/'2008-09 Back-Up Data'!B35</f>
        <v>288.94900849858357</v>
      </c>
      <c r="AB35" s="2" t="str">
        <f>'2008-09 Back-Up Data'!A35</f>
        <v>St. Lawrence</v>
      </c>
      <c r="AC35" s="35">
        <f>'2008-09 Back-Up Data'!E35</f>
        <v>7971436</v>
      </c>
      <c r="AD35" s="32">
        <f>'2008-09 Back-Up Data'!E35/'2008-09 Back-Up Data'!B35</f>
        <v>490.9124276388718</v>
      </c>
      <c r="AE35" s="4">
        <f>'2008-09 Back-Up Data'!E35/'2008-09 Back-Up Data'!L35</f>
        <v>0.18434088660272338</v>
      </c>
      <c r="AF35" s="35">
        <f>'2008-09 Back-Up Data'!F35</f>
        <v>12989330</v>
      </c>
      <c r="AG35" s="32">
        <f>'2008-09 Back-Up Data'!F35/'2008-09 Back-Up Data'!B35</f>
        <v>799.9341051853677</v>
      </c>
      <c r="AH35" s="4">
        <f>'2008-09 Back-Up Data'!F35/'2008-09 Back-Up Data'!L35</f>
        <v>0.3003805849504848</v>
      </c>
      <c r="AI35" s="35">
        <f>'2008-09 Back-Up Data'!G35</f>
        <v>3735740</v>
      </c>
      <c r="AJ35" s="32">
        <f>'2008-09 Back-Up Data'!G35/'2008-09 Back-Up Data'!B35</f>
        <v>230.06158393890874</v>
      </c>
      <c r="AK35" s="4">
        <f>'2008-09 Back-Up Data'!G35/'2008-09 Back-Up Data'!L35</f>
        <v>0.08638965723581772</v>
      </c>
      <c r="AP35" s="2" t="str">
        <f>'2008-09 Back-Up Data'!A35</f>
        <v>St. Lawrence</v>
      </c>
      <c r="AQ35" s="35">
        <f>'2008-09 Back-Up Data'!H35</f>
        <v>2801030</v>
      </c>
      <c r="AR35" s="32">
        <f>'2008-09 Back-Up Data'!H35/'2008-09 Back-Up Data'!B35</f>
        <v>172.49846040152727</v>
      </c>
      <c r="AS35" s="4">
        <f>'2008-09 Back-Up Data'!H35/'2008-09 Back-Up Data'!L35</f>
        <v>0.06477432091292287</v>
      </c>
      <c r="AT35" s="35">
        <f>'2008-09 Back-Up Data'!I35</f>
        <v>5327779</v>
      </c>
      <c r="AU35" s="32">
        <f>'2008-09 Back-Up Data'!I35/'2008-09 Back-Up Data'!B35</f>
        <v>328.10561645522847</v>
      </c>
      <c r="AV35" s="4">
        <f>'2008-09 Back-Up Data'!I35/'2008-09 Back-Up Data'!L35</f>
        <v>0.12320584452830971</v>
      </c>
      <c r="AW35" s="35">
        <f>'2008-09 Back-Up Data'!J35</f>
        <v>5725639</v>
      </c>
      <c r="AX35" s="32">
        <f>'2008-09 Back-Up Data'!J35/'2008-09 Back-Up Data'!B35</f>
        <v>352.6074023894568</v>
      </c>
      <c r="AY35" s="4">
        <f>'2008-09 Back-Up Data'!J35/'2008-09 Back-Up Data'!L35</f>
        <v>0.13240642835583583</v>
      </c>
    </row>
    <row r="36" spans="3:51" ht="12.75">
      <c r="C36" s="2" t="str">
        <f>'2008-09 Back-Up Data'!A36</f>
        <v>Suffolk 1</v>
      </c>
      <c r="D36" s="35">
        <f>'2008-09 Back-Up Data'!K36</f>
        <v>271283563</v>
      </c>
      <c r="E36" s="32">
        <f>'2008-09 Back-Up Data'!K36/'2008-09 Back-Up Data'!B36</f>
        <v>1632.7727702243167</v>
      </c>
      <c r="F36" s="4">
        <f>'2008-09 Back-Up Data'!K36/'2008-09 Back-Up Data'!L36</f>
        <v>0.8962319902906657</v>
      </c>
      <c r="G36" s="35">
        <f>'2008-09 Back-Up Data'!C36+'2008-09 Back-Up Data'!D36</f>
        <v>31409898</v>
      </c>
      <c r="H36" s="32">
        <f>('2008-09 Back-Up Data'!C36+'2008-09 Back-Up Data'!D36)/'2008-09 Back-Up Data'!B36</f>
        <v>189.04656663597132</v>
      </c>
      <c r="I36" s="4">
        <f>('2008-09 Back-Up Data'!C36+'2008-09 Back-Up Data'!D36)/'2008-09 Back-Up Data'!L36</f>
        <v>0.1037680097093343</v>
      </c>
      <c r="J36" s="35">
        <f>'2008-09 Back-Up Data'!L36</f>
        <v>302693461</v>
      </c>
      <c r="K36" s="32">
        <f>'2008-09 Back-Up Data'!L36/'2008-09 Back-Up Data'!B36</f>
        <v>1821.819336860288</v>
      </c>
      <c r="P36" s="2" t="str">
        <f>'2008-09 Back-Up Data'!A36</f>
        <v>Suffolk 1</v>
      </c>
      <c r="Q36" s="35">
        <f>'2008-09 Back-Up Data'!C36</f>
        <v>24454774</v>
      </c>
      <c r="R36" s="32">
        <f>'2008-09 Back-Up Data'!C36/'2008-09 Back-Up Data'!B36</f>
        <v>147.18580310444239</v>
      </c>
      <c r="S36" s="4">
        <f>'2008-09 Back-Up Data'!C36/'2008-09 Back-Up Data'!L36</f>
        <v>0.08079055926483988</v>
      </c>
      <c r="T36" s="35">
        <f>'2008-09 Back-Up Data'!D36</f>
        <v>6955124</v>
      </c>
      <c r="U36" s="32">
        <f>'2008-09 Back-Up Data'!D36/'2008-09 Back-Up Data'!B36</f>
        <v>41.86076353152893</v>
      </c>
      <c r="V36" s="4">
        <f>'2008-09 Back-Up Data'!D36/'2008-09 Back-Up Data'!L36</f>
        <v>0.022977450444494407</v>
      </c>
      <c r="W36" s="32">
        <f>SUM('2008-09 Back-Up Data'!C36+'2008-09 Back-Up Data'!D36)/'2008-09 Back-Up Data'!B36</f>
        <v>189.04656663597132</v>
      </c>
      <c r="AB36" s="2" t="str">
        <f>'2008-09 Back-Up Data'!A36</f>
        <v>Suffolk 1</v>
      </c>
      <c r="AC36" s="35">
        <f>'2008-09 Back-Up Data'!E36</f>
        <v>36904005</v>
      </c>
      <c r="AD36" s="32">
        <f>'2008-09 Back-Up Data'!E36/'2008-09 Back-Up Data'!B36</f>
        <v>222.1139158225448</v>
      </c>
      <c r="AE36" s="4">
        <f>'2008-09 Back-Up Data'!E36/'2008-09 Back-Up Data'!L36</f>
        <v>0.1219187387731511</v>
      </c>
      <c r="AF36" s="35">
        <f>'2008-09 Back-Up Data'!F36</f>
        <v>129065360</v>
      </c>
      <c r="AG36" s="32">
        <f>'2008-09 Back-Up Data'!F36/'2008-09 Back-Up Data'!B36</f>
        <v>776.8049160693113</v>
      </c>
      <c r="AH36" s="4">
        <f>'2008-09 Back-Up Data'!F36/'2008-09 Back-Up Data'!L36</f>
        <v>0.4263896536569054</v>
      </c>
      <c r="AI36" s="35">
        <f>'2008-09 Back-Up Data'!G36</f>
        <v>5764943</v>
      </c>
      <c r="AJ36" s="32">
        <f>'2008-09 Back-Up Data'!G36/'2008-09 Back-Up Data'!B36</f>
        <v>34.69742821202655</v>
      </c>
      <c r="AK36" s="4">
        <f>'2008-09 Back-Up Data'!G36/'2008-09 Back-Up Data'!L36</f>
        <v>0.01904548245262556</v>
      </c>
      <c r="AP36" s="2" t="str">
        <f>'2008-09 Back-Up Data'!A36</f>
        <v>Suffolk 1</v>
      </c>
      <c r="AQ36" s="35">
        <f>'2008-09 Back-Up Data'!H36</f>
        <v>11328729</v>
      </c>
      <c r="AR36" s="32">
        <f>'2008-09 Back-Up Data'!H36/'2008-09 Back-Up Data'!B36</f>
        <v>68.18415398226892</v>
      </c>
      <c r="AS36" s="4">
        <f>'2008-09 Back-Up Data'!H36/'2008-09 Back-Up Data'!L36</f>
        <v>0.03742640809805931</v>
      </c>
      <c r="AT36" s="35">
        <f>'2008-09 Back-Up Data'!I36</f>
        <v>23163927</v>
      </c>
      <c r="AU36" s="32">
        <f>'2008-09 Back-Up Data'!I36/'2008-09 Back-Up Data'!B36</f>
        <v>139.41658992831736</v>
      </c>
      <c r="AV36" s="4">
        <f>'2008-09 Back-Up Data'!I36/'2008-09 Back-Up Data'!L36</f>
        <v>0.07652602379804961</v>
      </c>
      <c r="AW36" s="35">
        <f>'2008-09 Back-Up Data'!J36</f>
        <v>65056599</v>
      </c>
      <c r="AX36" s="32">
        <f>'2008-09 Back-Up Data'!J36/'2008-09 Back-Up Data'!B36</f>
        <v>391.5557662098478</v>
      </c>
      <c r="AY36" s="4">
        <f>'2008-09 Back-Up Data'!J36/'2008-09 Back-Up Data'!L36</f>
        <v>0.21492568351187474</v>
      </c>
    </row>
    <row r="37" spans="3:51" ht="12.75">
      <c r="C37" s="2" t="str">
        <f>'2008-09 Back-Up Data'!A37</f>
        <v>Suffolk 2</v>
      </c>
      <c r="D37" s="35">
        <f>'2008-09 Back-Up Data'!K37</f>
        <v>120038462</v>
      </c>
      <c r="E37" s="32">
        <f>'2008-09 Back-Up Data'!K37/'2008-09 Back-Up Data'!B37</f>
        <v>1333.9089009889988</v>
      </c>
      <c r="F37" s="4">
        <f>'2008-09 Back-Up Data'!K37/'2008-09 Back-Up Data'!L37</f>
        <v>0.9018874392788463</v>
      </c>
      <c r="G37" s="35">
        <f>'2008-09 Back-Up Data'!C37+'2008-09 Back-Up Data'!D37</f>
        <v>13058482</v>
      </c>
      <c r="H37" s="32">
        <f>('2008-09 Back-Up Data'!C37+'2008-09 Back-Up Data'!D37)/'2008-09 Back-Up Data'!B37</f>
        <v>145.11036781864652</v>
      </c>
      <c r="I37" s="4">
        <f>('2008-09 Back-Up Data'!C37+'2008-09 Back-Up Data'!D37)/'2008-09 Back-Up Data'!L37</f>
        <v>0.09811256072115375</v>
      </c>
      <c r="J37" s="35">
        <f>'2008-09 Back-Up Data'!L37</f>
        <v>133096944</v>
      </c>
      <c r="K37" s="32">
        <f>'2008-09 Back-Up Data'!L37/'2008-09 Back-Up Data'!B37</f>
        <v>1479.0192688076454</v>
      </c>
      <c r="P37" s="2" t="str">
        <f>'2008-09 Back-Up Data'!A37</f>
        <v>Suffolk 2</v>
      </c>
      <c r="Q37" s="35">
        <f>'2008-09 Back-Up Data'!C37</f>
        <v>9766382</v>
      </c>
      <c r="R37" s="32">
        <f>'2008-09 Back-Up Data'!C37/'2008-09 Back-Up Data'!B37</f>
        <v>108.52741415712858</v>
      </c>
      <c r="S37" s="4">
        <f>'2008-09 Back-Up Data'!C37/'2008-09 Back-Up Data'!L37</f>
        <v>0.07337795824974012</v>
      </c>
      <c r="T37" s="35">
        <f>'2008-09 Back-Up Data'!D37</f>
        <v>3292100</v>
      </c>
      <c r="U37" s="32">
        <f>'2008-09 Back-Up Data'!D37/'2008-09 Back-Up Data'!B37</f>
        <v>36.58295366151795</v>
      </c>
      <c r="V37" s="4">
        <f>'2008-09 Back-Up Data'!D37/'2008-09 Back-Up Data'!L37</f>
        <v>0.024734602471413618</v>
      </c>
      <c r="W37" s="32">
        <f>SUM('2008-09 Back-Up Data'!C37+'2008-09 Back-Up Data'!D37)/'2008-09 Back-Up Data'!B37</f>
        <v>145.11036781864652</v>
      </c>
      <c r="AB37" s="2" t="str">
        <f>'2008-09 Back-Up Data'!A37</f>
        <v>Suffolk 2</v>
      </c>
      <c r="AC37" s="35">
        <f>'2008-09 Back-Up Data'!E37</f>
        <v>25065689</v>
      </c>
      <c r="AD37" s="32">
        <f>'2008-09 Back-Up Data'!E37/'2008-09 Back-Up Data'!B37</f>
        <v>278.5386042893655</v>
      </c>
      <c r="AE37" s="4">
        <f>'2008-09 Back-Up Data'!E37/'2008-09 Back-Up Data'!L37</f>
        <v>0.18832655541662924</v>
      </c>
      <c r="AF37" s="35">
        <f>'2008-09 Back-Up Data'!F37</f>
        <v>65811642</v>
      </c>
      <c r="AG37" s="32">
        <f>'2008-09 Back-Up Data'!F37/'2008-09 Back-Up Data'!B37</f>
        <v>731.3217246360707</v>
      </c>
      <c r="AH37" s="4">
        <f>'2008-09 Back-Up Data'!F37/'2008-09 Back-Up Data'!L37</f>
        <v>0.4944639600440413</v>
      </c>
      <c r="AI37" s="35">
        <f>'2008-09 Back-Up Data'!G37</f>
        <v>1925787</v>
      </c>
      <c r="AJ37" s="32">
        <f>'2008-09 Back-Up Data'!G37/'2008-09 Back-Up Data'!B37</f>
        <v>21.400011112345815</v>
      </c>
      <c r="AK37" s="4">
        <f>'2008-09 Back-Up Data'!G37/'2008-09 Back-Up Data'!L37</f>
        <v>0.014469054976949733</v>
      </c>
      <c r="AP37" s="2" t="str">
        <f>'2008-09 Back-Up Data'!A37</f>
        <v>Suffolk 2</v>
      </c>
      <c r="AQ37" s="35">
        <f>'2008-09 Back-Up Data'!H37</f>
        <v>8122079</v>
      </c>
      <c r="AR37" s="32">
        <f>'2008-09 Back-Up Data'!H37/'2008-09 Back-Up Data'!B37</f>
        <v>90.2553505945105</v>
      </c>
      <c r="AS37" s="4">
        <f>'2008-09 Back-Up Data'!H37/'2008-09 Back-Up Data'!L37</f>
        <v>0.06102378278497514</v>
      </c>
      <c r="AT37" s="35">
        <f>'2008-09 Back-Up Data'!I37</f>
        <v>13644714</v>
      </c>
      <c r="AU37" s="32">
        <f>'2008-09 Back-Up Data'!I37/'2008-09 Back-Up Data'!B37</f>
        <v>151.62478053117013</v>
      </c>
      <c r="AV37" s="4">
        <f>'2008-09 Back-Up Data'!I37/'2008-09 Back-Up Data'!L37</f>
        <v>0.10251710963401234</v>
      </c>
      <c r="AW37" s="35">
        <f>'2008-09 Back-Up Data'!J37</f>
        <v>5468551</v>
      </c>
      <c r="AX37" s="32">
        <f>'2008-09 Back-Up Data'!J37/'2008-09 Back-Up Data'!B37</f>
        <v>60.768429825536174</v>
      </c>
      <c r="AY37" s="4">
        <f>'2008-09 Back-Up Data'!J37/'2008-09 Back-Up Data'!L37</f>
        <v>0.04108697642223851</v>
      </c>
    </row>
    <row r="38" spans="3:51" ht="12.75">
      <c r="C38" s="2" t="str">
        <f>'2008-09 Back-Up Data'!A38</f>
        <v>Sullivan</v>
      </c>
      <c r="D38" s="35">
        <f>'2008-09 Back-Up Data'!K38</f>
        <v>22397344</v>
      </c>
      <c r="E38" s="32">
        <f>'2008-09 Back-Up Data'!K38/'2008-09 Back-Up Data'!B38</f>
        <v>2140.0099369386585</v>
      </c>
      <c r="F38" s="4">
        <f>'2008-09 Back-Up Data'!K38/'2008-09 Back-Up Data'!L38</f>
        <v>0.8864275645807397</v>
      </c>
      <c r="G38" s="35">
        <f>'2008-09 Back-Up Data'!C38+'2008-09 Back-Up Data'!D38</f>
        <v>2869632</v>
      </c>
      <c r="H38" s="32">
        <f>('2008-09 Back-Up Data'!C38+'2008-09 Back-Up Data'!D38)/'2008-09 Back-Up Data'!B38</f>
        <v>274.1861265048729</v>
      </c>
      <c r="I38" s="4">
        <f>('2008-09 Back-Up Data'!C38+'2008-09 Back-Up Data'!D38)/'2008-09 Back-Up Data'!L38</f>
        <v>0.1135724354192603</v>
      </c>
      <c r="J38" s="35">
        <f>'2008-09 Back-Up Data'!L38</f>
        <v>25266976</v>
      </c>
      <c r="K38" s="32">
        <f>'2008-09 Back-Up Data'!L38/'2008-09 Back-Up Data'!B38</f>
        <v>2414.1960634435313</v>
      </c>
      <c r="P38" s="2" t="str">
        <f>'2008-09 Back-Up Data'!A38</f>
        <v>Sullivan</v>
      </c>
      <c r="Q38" s="35">
        <f>'2008-09 Back-Up Data'!C38</f>
        <v>1819629</v>
      </c>
      <c r="R38" s="32">
        <f>'2008-09 Back-Up Data'!C38/'2008-09 Back-Up Data'!B38</f>
        <v>173.86097840626792</v>
      </c>
      <c r="S38" s="4">
        <f>'2008-09 Back-Up Data'!C38/'2008-09 Back-Up Data'!L38</f>
        <v>0.0720160972171739</v>
      </c>
      <c r="T38" s="35">
        <f>'2008-09 Back-Up Data'!D38</f>
        <v>1050003</v>
      </c>
      <c r="U38" s="32">
        <f>'2008-09 Back-Up Data'!D38/'2008-09 Back-Up Data'!B38</f>
        <v>100.32514809860501</v>
      </c>
      <c r="V38" s="4">
        <f>'2008-09 Back-Up Data'!D38/'2008-09 Back-Up Data'!L38</f>
        <v>0.041556338202086394</v>
      </c>
      <c r="W38" s="32">
        <f>SUM('2008-09 Back-Up Data'!C38+'2008-09 Back-Up Data'!D38)/'2008-09 Back-Up Data'!B38</f>
        <v>274.1861265048729</v>
      </c>
      <c r="AB38" s="2" t="str">
        <f>'2008-09 Back-Up Data'!A38</f>
        <v>Sullivan</v>
      </c>
      <c r="AC38" s="35">
        <f>'2008-09 Back-Up Data'!E38</f>
        <v>5134510</v>
      </c>
      <c r="AD38" s="32">
        <f>'2008-09 Back-Up Data'!E38/'2008-09 Back-Up Data'!B38</f>
        <v>490.58952799541373</v>
      </c>
      <c r="AE38" s="4">
        <f>'2008-09 Back-Up Data'!E38/'2008-09 Back-Up Data'!L38</f>
        <v>0.20321030898196918</v>
      </c>
      <c r="AF38" s="35">
        <f>'2008-09 Back-Up Data'!F38</f>
        <v>12961410</v>
      </c>
      <c r="AG38" s="32">
        <f>'2008-09 Back-Up Data'!F38/'2008-09 Back-Up Data'!B38</f>
        <v>1238.430154786929</v>
      </c>
      <c r="AH38" s="4">
        <f>'2008-09 Back-Up Data'!F38/'2008-09 Back-Up Data'!L38</f>
        <v>0.5129782843819537</v>
      </c>
      <c r="AI38" s="35">
        <f>'2008-09 Back-Up Data'!G38</f>
        <v>240753</v>
      </c>
      <c r="AJ38" s="32">
        <f>'2008-09 Back-Up Data'!G38/'2008-09 Back-Up Data'!B38</f>
        <v>23.00334416204854</v>
      </c>
      <c r="AK38" s="4">
        <f>'2008-09 Back-Up Data'!G38/'2008-09 Back-Up Data'!L38</f>
        <v>0.00952836619625554</v>
      </c>
      <c r="AP38" s="2" t="str">
        <f>'2008-09 Back-Up Data'!A38</f>
        <v>Sullivan</v>
      </c>
      <c r="AQ38" s="35">
        <f>'2008-09 Back-Up Data'!H38</f>
        <v>3136746</v>
      </c>
      <c r="AR38" s="32">
        <f>'2008-09 Back-Up Data'!H38/'2008-09 Back-Up Data'!B38</f>
        <v>299.7081979743933</v>
      </c>
      <c r="AS38" s="4">
        <f>'2008-09 Back-Up Data'!H38/'2008-09 Back-Up Data'!L38</f>
        <v>0.12414410018832488</v>
      </c>
      <c r="AT38" s="35">
        <f>'2008-09 Back-Up Data'!I38</f>
        <v>679349</v>
      </c>
      <c r="AU38" s="32">
        <f>'2008-09 Back-Up Data'!I38/'2008-09 Back-Up Data'!B38</f>
        <v>64.91008981463787</v>
      </c>
      <c r="AV38" s="4">
        <f>'2008-09 Back-Up Data'!I38/'2008-09 Back-Up Data'!L38</f>
        <v>0.02688683441975803</v>
      </c>
      <c r="AW38" s="35">
        <f>'2008-09 Back-Up Data'!J38</f>
        <v>244576</v>
      </c>
      <c r="AX38" s="32">
        <f>'2008-09 Back-Up Data'!J38/'2008-09 Back-Up Data'!B38</f>
        <v>23.368622205236</v>
      </c>
      <c r="AY38" s="4">
        <f>'2008-09 Back-Up Data'!J38/'2008-09 Back-Up Data'!L38</f>
        <v>0.009679670412478327</v>
      </c>
    </row>
    <row r="39" spans="3:51" ht="12.75">
      <c r="C39" s="2" t="str">
        <f>'2008-09 Back-Up Data'!A39</f>
        <v>Tompkins</v>
      </c>
      <c r="D39" s="35">
        <f>'2008-09 Back-Up Data'!K39</f>
        <v>26302340</v>
      </c>
      <c r="E39" s="32">
        <f>'2008-09 Back-Up Data'!K39/'2008-09 Back-Up Data'!B39</f>
        <v>1935.8460292927064</v>
      </c>
      <c r="F39" s="4">
        <f>'2008-09 Back-Up Data'!K39/'2008-09 Back-Up Data'!L39</f>
        <v>0.8972747924648177</v>
      </c>
      <c r="G39" s="35">
        <f>'2008-09 Back-Up Data'!C39+'2008-09 Back-Up Data'!D39</f>
        <v>3011244</v>
      </c>
      <c r="H39" s="32">
        <f>('2008-09 Back-Up Data'!C39+'2008-09 Back-Up Data'!D39)/'2008-09 Back-Up Data'!B39</f>
        <v>221.62684919408258</v>
      </c>
      <c r="I39" s="4">
        <f>('2008-09 Back-Up Data'!C39+'2008-09 Back-Up Data'!D39)/'2008-09 Back-Up Data'!L39</f>
        <v>0.10272520753518233</v>
      </c>
      <c r="J39" s="35">
        <f>'2008-09 Back-Up Data'!L39</f>
        <v>29313584</v>
      </c>
      <c r="K39" s="32">
        <f>'2008-09 Back-Up Data'!L39/'2008-09 Back-Up Data'!B39</f>
        <v>2157.472878486789</v>
      </c>
      <c r="P39" s="2" t="str">
        <f>'2008-09 Back-Up Data'!A39</f>
        <v>Tompkins</v>
      </c>
      <c r="Q39" s="35">
        <f>'2008-09 Back-Up Data'!C39</f>
        <v>2733073</v>
      </c>
      <c r="R39" s="32">
        <f>'2008-09 Back-Up Data'!C39/'2008-09 Back-Up Data'!B39</f>
        <v>201.15352910870686</v>
      </c>
      <c r="S39" s="4">
        <f>'2008-09 Back-Up Data'!C39/'2008-09 Back-Up Data'!L39</f>
        <v>0.09323571624677487</v>
      </c>
      <c r="T39" s="35">
        <f>'2008-09 Back-Up Data'!D39</f>
        <v>278171</v>
      </c>
      <c r="U39" s="32">
        <f>'2008-09 Back-Up Data'!D39/'2008-09 Back-Up Data'!B39</f>
        <v>20.473320085375725</v>
      </c>
      <c r="V39" s="4">
        <f>'2008-09 Back-Up Data'!D39/'2008-09 Back-Up Data'!L39</f>
        <v>0.00948949128840745</v>
      </c>
      <c r="W39" s="32">
        <f>SUM('2008-09 Back-Up Data'!C39+'2008-09 Back-Up Data'!D39)/'2008-09 Back-Up Data'!B39</f>
        <v>221.62684919408258</v>
      </c>
      <c r="AB39" s="2" t="str">
        <f>'2008-09 Back-Up Data'!A39</f>
        <v>Tompkins</v>
      </c>
      <c r="AC39" s="35">
        <f>'2008-09 Back-Up Data'!E39</f>
        <v>4697356</v>
      </c>
      <c r="AD39" s="32">
        <f>'2008-09 Back-Up Data'!E39/'2008-09 Back-Up Data'!B39</f>
        <v>345.72429528225507</v>
      </c>
      <c r="AE39" s="4">
        <f>'2008-09 Back-Up Data'!E39/'2008-09 Back-Up Data'!L39</f>
        <v>0.16024502496862889</v>
      </c>
      <c r="AF39" s="35">
        <f>'2008-09 Back-Up Data'!F39</f>
        <v>10146525</v>
      </c>
      <c r="AG39" s="32">
        <f>'2008-09 Back-Up Data'!F39/'2008-09 Back-Up Data'!B39</f>
        <v>746.781850298079</v>
      </c>
      <c r="AH39" s="4">
        <f>'2008-09 Back-Up Data'!F39/'2008-09 Back-Up Data'!L39</f>
        <v>0.34613730617177346</v>
      </c>
      <c r="AI39" s="35">
        <f>'2008-09 Back-Up Data'!G39</f>
        <v>1640479</v>
      </c>
      <c r="AJ39" s="32">
        <f>'2008-09 Back-Up Data'!G39/'2008-09 Back-Up Data'!B39</f>
        <v>120.73886803562229</v>
      </c>
      <c r="AK39" s="4">
        <f>'2008-09 Back-Up Data'!G39/'2008-09 Back-Up Data'!L39</f>
        <v>0.055963098882756884</v>
      </c>
      <c r="AP39" s="2" t="str">
        <f>'2008-09 Back-Up Data'!A39</f>
        <v>Tompkins</v>
      </c>
      <c r="AQ39" s="35">
        <f>'2008-09 Back-Up Data'!H39</f>
        <v>2475069</v>
      </c>
      <c r="AR39" s="32">
        <f>'2008-09 Back-Up Data'!H39/'2008-09 Back-Up Data'!B39</f>
        <v>182.1644954736145</v>
      </c>
      <c r="AS39" s="4">
        <f>'2008-09 Back-Up Data'!H39/'2008-09 Back-Up Data'!L39</f>
        <v>0.08443419951651085</v>
      </c>
      <c r="AT39" s="35">
        <f>'2008-09 Back-Up Data'!I39</f>
        <v>3346173</v>
      </c>
      <c r="AU39" s="32">
        <f>'2008-09 Back-Up Data'!I39/'2008-09 Back-Up Data'!B39</f>
        <v>246.27754471185693</v>
      </c>
      <c r="AV39" s="4">
        <f>'2008-09 Back-Up Data'!I39/'2008-09 Back-Up Data'!L39</f>
        <v>0.114150934256282</v>
      </c>
      <c r="AW39" s="35">
        <f>'2008-09 Back-Up Data'!J39</f>
        <v>3996738</v>
      </c>
      <c r="AX39" s="32">
        <f>'2008-09 Back-Up Data'!J39/'2008-09 Back-Up Data'!B39</f>
        <v>294.15897549127845</v>
      </c>
      <c r="AY39" s="4">
        <f>'2008-09 Back-Up Data'!J39/'2008-09 Back-Up Data'!L39</f>
        <v>0.1363442286688656</v>
      </c>
    </row>
    <row r="40" spans="3:51" ht="12.75">
      <c r="C40" s="2" t="str">
        <f>'2008-09 Back-Up Data'!A40</f>
        <v>Ulster</v>
      </c>
      <c r="D40" s="35">
        <f>'2008-09 Back-Up Data'!K40</f>
        <v>40735110</v>
      </c>
      <c r="E40" s="32">
        <f>'2008-09 Back-Up Data'!K40/'2008-09 Back-Up Data'!B40</f>
        <v>1665.104234793983</v>
      </c>
      <c r="F40" s="4">
        <f>'2008-09 Back-Up Data'!K40/'2008-09 Back-Up Data'!L40</f>
        <v>0.9253723463596981</v>
      </c>
      <c r="G40" s="35">
        <f>'2008-09 Back-Up Data'!C40+'2008-09 Back-Up Data'!D40</f>
        <v>3285127</v>
      </c>
      <c r="H40" s="32">
        <f>('2008-09 Back-Up Data'!C40+'2008-09 Back-Up Data'!D40)/'2008-09 Back-Up Data'!B40</f>
        <v>134.2841317854807</v>
      </c>
      <c r="I40" s="4">
        <f>('2008-09 Back-Up Data'!C40+'2008-09 Back-Up Data'!D40)/'2008-09 Back-Up Data'!L40</f>
        <v>0.07462765364030184</v>
      </c>
      <c r="J40" s="35">
        <f>'2008-09 Back-Up Data'!L40</f>
        <v>44020237</v>
      </c>
      <c r="K40" s="32">
        <f>'2008-09 Back-Up Data'!L40/'2008-09 Back-Up Data'!B40</f>
        <v>1799.3883665794638</v>
      </c>
      <c r="P40" s="2" t="str">
        <f>'2008-09 Back-Up Data'!A40</f>
        <v>Ulster</v>
      </c>
      <c r="Q40" s="35">
        <f>'2008-09 Back-Up Data'!C40</f>
        <v>2255114</v>
      </c>
      <c r="R40" s="32">
        <f>'2008-09 Back-Up Data'!C40/'2008-09 Back-Up Data'!B40</f>
        <v>92.18091890124265</v>
      </c>
      <c r="S40" s="4">
        <f>'2008-09 Back-Up Data'!C40/'2008-09 Back-Up Data'!L40</f>
        <v>0.05122902904861689</v>
      </c>
      <c r="T40" s="35">
        <f>'2008-09 Back-Up Data'!D40</f>
        <v>1030013</v>
      </c>
      <c r="U40" s="32">
        <f>'2008-09 Back-Up Data'!D40/'2008-09 Back-Up Data'!B40</f>
        <v>42.10321288423806</v>
      </c>
      <c r="V40" s="4">
        <f>'2008-09 Back-Up Data'!D40/'2008-09 Back-Up Data'!L40</f>
        <v>0.023398624591684958</v>
      </c>
      <c r="W40" s="32">
        <f>SUM('2008-09 Back-Up Data'!C40+'2008-09 Back-Up Data'!D40)/'2008-09 Back-Up Data'!B40</f>
        <v>134.2841317854807</v>
      </c>
      <c r="AB40" s="2" t="str">
        <f>'2008-09 Back-Up Data'!A40</f>
        <v>Ulster</v>
      </c>
      <c r="AC40" s="35">
        <f>'2008-09 Back-Up Data'!E40</f>
        <v>10860843</v>
      </c>
      <c r="AD40" s="32">
        <f>'2008-09 Back-Up Data'!E40/'2008-09 Back-Up Data'!B40</f>
        <v>443.9520519947678</v>
      </c>
      <c r="AE40" s="4">
        <f>'2008-09 Back-Up Data'!E40/'2008-09 Back-Up Data'!L40</f>
        <v>0.24672386475338604</v>
      </c>
      <c r="AF40" s="35">
        <f>'2008-09 Back-Up Data'!F40</f>
        <v>9112422</v>
      </c>
      <c r="AG40" s="32">
        <f>'2008-09 Back-Up Data'!F40/'2008-09 Back-Up Data'!B40</f>
        <v>372.48291366906477</v>
      </c>
      <c r="AH40" s="4">
        <f>'2008-09 Back-Up Data'!F40/'2008-09 Back-Up Data'!L40</f>
        <v>0.20700529167982443</v>
      </c>
      <c r="AI40" s="35">
        <f>'2008-09 Back-Up Data'!G40</f>
        <v>1097119</v>
      </c>
      <c r="AJ40" s="32">
        <f>'2008-09 Back-Up Data'!G40/'2008-09 Back-Up Data'!B40</f>
        <v>44.846263897972534</v>
      </c>
      <c r="AK40" s="4">
        <f>'2008-09 Back-Up Data'!G40/'2008-09 Back-Up Data'!L40</f>
        <v>0.024923059819055494</v>
      </c>
      <c r="AP40" s="2" t="str">
        <f>'2008-09 Back-Up Data'!A40</f>
        <v>Ulster</v>
      </c>
      <c r="AQ40" s="35">
        <f>'2008-09 Back-Up Data'!H40</f>
        <v>3052123</v>
      </c>
      <c r="AR40" s="32">
        <f>'2008-09 Back-Up Data'!H40/'2008-09 Back-Up Data'!B40</f>
        <v>124.75976945716154</v>
      </c>
      <c r="AS40" s="4">
        <f>'2008-09 Back-Up Data'!H40/'2008-09 Back-Up Data'!L40</f>
        <v>0.06933454265591528</v>
      </c>
      <c r="AT40" s="35">
        <f>'2008-09 Back-Up Data'!I40</f>
        <v>5853668</v>
      </c>
      <c r="AU40" s="32">
        <f>'2008-09 Back-Up Data'!I40/'2008-09 Back-Up Data'!B40</f>
        <v>239.276814911707</v>
      </c>
      <c r="AV40" s="4">
        <f>'2008-09 Back-Up Data'!I40/'2008-09 Back-Up Data'!L40</f>
        <v>0.1329767488530332</v>
      </c>
      <c r="AW40" s="35">
        <f>'2008-09 Back-Up Data'!J40</f>
        <v>10758935</v>
      </c>
      <c r="AX40" s="32">
        <f>'2008-09 Back-Up Data'!J40/'2008-09 Back-Up Data'!B40</f>
        <v>439.78642086330933</v>
      </c>
      <c r="AY40" s="4">
        <f>'2008-09 Back-Up Data'!J40/'2008-09 Back-Up Data'!L40</f>
        <v>0.2444088385984837</v>
      </c>
    </row>
    <row r="41" spans="3:51" ht="12.75">
      <c r="C41" s="2" t="str">
        <f>'2008-09 Back-Up Data'!A41</f>
        <v>Washington</v>
      </c>
      <c r="D41" s="35">
        <f>'2008-09 Back-Up Data'!K41</f>
        <v>56707126</v>
      </c>
      <c r="E41" s="32">
        <f>'2008-09 Back-Up Data'!K41/'2008-09 Back-Up Data'!B41</f>
        <v>1325.0257261022969</v>
      </c>
      <c r="F41" s="4">
        <f>'2008-09 Back-Up Data'!K41/'2008-09 Back-Up Data'!L41</f>
        <v>0.8946305029782088</v>
      </c>
      <c r="G41" s="35">
        <f>'2008-09 Back-Up Data'!C41+'2008-09 Back-Up Data'!D41</f>
        <v>6678960</v>
      </c>
      <c r="H41" s="32">
        <f>('2008-09 Back-Up Data'!C41+'2008-09 Back-Up Data'!D41)/'2008-09 Back-Up Data'!B41</f>
        <v>156.0614061733299</v>
      </c>
      <c r="I41" s="4">
        <f>('2008-09 Back-Up Data'!C41+'2008-09 Back-Up Data'!D41)/'2008-09 Back-Up Data'!L41</f>
        <v>0.10536949702179119</v>
      </c>
      <c r="J41" s="35">
        <f>'2008-09 Back-Up Data'!L41</f>
        <v>63386086</v>
      </c>
      <c r="K41" s="32">
        <f>'2008-09 Back-Up Data'!L41/'2008-09 Back-Up Data'!B41</f>
        <v>1481.0871322756268</v>
      </c>
      <c r="P41" s="2" t="str">
        <f>'2008-09 Back-Up Data'!A41</f>
        <v>Washington</v>
      </c>
      <c r="Q41" s="35">
        <f>'2008-09 Back-Up Data'!C41</f>
        <v>5200835</v>
      </c>
      <c r="R41" s="32">
        <f>'2008-09 Back-Up Data'!C41/'2008-09 Back-Up Data'!B41</f>
        <v>121.52335444073182</v>
      </c>
      <c r="S41" s="4">
        <f>'2008-09 Back-Up Data'!C41/'2008-09 Back-Up Data'!L41</f>
        <v>0.08205010481322352</v>
      </c>
      <c r="T41" s="35">
        <f>'2008-09 Back-Up Data'!D41</f>
        <v>1478125</v>
      </c>
      <c r="U41" s="32">
        <f>'2008-09 Back-Up Data'!D41/'2008-09 Back-Up Data'!B41</f>
        <v>34.53805173259808</v>
      </c>
      <c r="V41" s="4">
        <f>'2008-09 Back-Up Data'!D41/'2008-09 Back-Up Data'!L41</f>
        <v>0.023319392208567664</v>
      </c>
      <c r="W41" s="32">
        <f>SUM('2008-09 Back-Up Data'!C41+'2008-09 Back-Up Data'!D41)/'2008-09 Back-Up Data'!B41</f>
        <v>156.0614061733299</v>
      </c>
      <c r="AB41" s="2" t="str">
        <f>'2008-09 Back-Up Data'!A41</f>
        <v>Washington</v>
      </c>
      <c r="AC41" s="35">
        <f>'2008-09 Back-Up Data'!E41</f>
        <v>12645280</v>
      </c>
      <c r="AD41" s="32">
        <f>'2008-09 Back-Up Data'!E41/'2008-09 Back-Up Data'!B41</f>
        <v>295.47117788630044</v>
      </c>
      <c r="AE41" s="4">
        <f>'2008-09 Back-Up Data'!E41/'2008-09 Back-Up Data'!L41</f>
        <v>0.1994961480978649</v>
      </c>
      <c r="AF41" s="35">
        <f>'2008-09 Back-Up Data'!F41</f>
        <v>24003054</v>
      </c>
      <c r="AG41" s="32">
        <f>'2008-09 Back-Up Data'!F41/'2008-09 Back-Up Data'!B41</f>
        <v>560.8583311914387</v>
      </c>
      <c r="AH41" s="4">
        <f>'2008-09 Back-Up Data'!F41/'2008-09 Back-Up Data'!L41</f>
        <v>0.378680172806379</v>
      </c>
      <c r="AI41" s="35">
        <f>'2008-09 Back-Up Data'!G41</f>
        <v>2844699</v>
      </c>
      <c r="AJ41" s="32">
        <f>'2008-09 Back-Up Data'!G41/'2008-09 Back-Up Data'!B41</f>
        <v>66.46958898988247</v>
      </c>
      <c r="AK41" s="4">
        <f>'2008-09 Back-Up Data'!G41/'2008-09 Back-Up Data'!L41</f>
        <v>0.044878918695184934</v>
      </c>
      <c r="AP41" s="2" t="str">
        <f>'2008-09 Back-Up Data'!A41</f>
        <v>Washington</v>
      </c>
      <c r="AQ41" s="35">
        <f>'2008-09 Back-Up Data'!H41</f>
        <v>4817607</v>
      </c>
      <c r="AR41" s="32">
        <f>'2008-09 Back-Up Data'!H41/'2008-09 Back-Up Data'!B41</f>
        <v>112.56880155151062</v>
      </c>
      <c r="AS41" s="4">
        <f>'2008-09 Back-Up Data'!H41/'2008-09 Back-Up Data'!L41</f>
        <v>0.07600417227212924</v>
      </c>
      <c r="AT41" s="35">
        <f>'2008-09 Back-Up Data'!I41</f>
        <v>7563348</v>
      </c>
      <c r="AU41" s="32">
        <f>'2008-09 Back-Up Data'!I41/'2008-09 Back-Up Data'!B41</f>
        <v>176.72612566301376</v>
      </c>
      <c r="AV41" s="4">
        <f>'2008-09 Back-Up Data'!I41/'2008-09 Back-Up Data'!L41</f>
        <v>0.11932189660677266</v>
      </c>
      <c r="AW41" s="35">
        <f>'2008-09 Back-Up Data'!J41</f>
        <v>4833138</v>
      </c>
      <c r="AX41" s="32">
        <f>'2008-09 Back-Up Data'!J41/'2008-09 Back-Up Data'!B41</f>
        <v>112.93170082015095</v>
      </c>
      <c r="AY41" s="4">
        <f>'2008-09 Back-Up Data'!J41/'2008-09 Back-Up Data'!L41</f>
        <v>0.07624919449987809</v>
      </c>
    </row>
    <row r="42" spans="3:51" ht="12.75">
      <c r="C42" s="2" t="str">
        <f>'2008-09 Back-Up Data'!A42</f>
        <v>Westchester 2</v>
      </c>
      <c r="D42" s="35">
        <f>'2008-09 Back-Up Data'!K42</f>
        <v>128515404</v>
      </c>
      <c r="E42" s="32">
        <f>'2008-09 Back-Up Data'!K42/'2008-09 Back-Up Data'!B42</f>
        <v>1660.4271889817699</v>
      </c>
      <c r="F42" s="4">
        <f>'2008-09 Back-Up Data'!K42/'2008-09 Back-Up Data'!L42</f>
        <v>0.9200084664995736</v>
      </c>
      <c r="G42" s="35">
        <f>'2008-09 Back-Up Data'!C42+'2008-09 Back-Up Data'!D42</f>
        <v>11173967</v>
      </c>
      <c r="H42" s="32">
        <f>('2008-09 Back-Up Data'!E42+'2008-09 Back-Up Data'!D42)/'2008-09 Back-Up Data'!B42</f>
        <v>177.59450380495872</v>
      </c>
      <c r="I42" s="4">
        <f>('2008-09 Back-Up Data'!C42+'2008-09 Back-Up Data'!D42)/'2008-09 Back-Up Data'!L42</f>
        <v>0.07999153350042645</v>
      </c>
      <c r="J42" s="35">
        <f>'2008-09 Back-Up Data'!L42</f>
        <v>139689371</v>
      </c>
      <c r="K42" s="32">
        <f>'2008-09 Back-Up Data'!L42/'2008-09 Back-Up Data'!B42</f>
        <v>1804.7955529141204</v>
      </c>
      <c r="P42" s="2" t="str">
        <f>'2008-09 Back-Up Data'!A42</f>
        <v>Westchester 2</v>
      </c>
      <c r="Q42" s="35">
        <f>'2008-09 Back-Up Data'!C42</f>
        <v>8058073</v>
      </c>
      <c r="R42" s="32">
        <f>'2008-09 Back-Up Data'!C42/'2008-09 Back-Up Data'!B42</f>
        <v>104.1108153852117</v>
      </c>
      <c r="S42" s="4">
        <f>'2008-09 Back-Up Data'!C42/'2008-09 Back-Up Data'!L42</f>
        <v>0.05768565598308836</v>
      </c>
      <c r="T42" s="35">
        <f>'2008-09 Back-Up Data'!D42</f>
        <v>3115894</v>
      </c>
      <c r="U42" s="32">
        <f>'2008-09 Back-Up Data'!D42/'2008-09 Back-Up Data'!B42</f>
        <v>40.25754854713885</v>
      </c>
      <c r="V42" s="4">
        <f>'2008-09 Back-Up Data'!D42/'2008-09 Back-Up Data'!L42</f>
        <v>0.022305877517338094</v>
      </c>
      <c r="W42" s="32">
        <f>SUM('2008-09 Back-Up Data'!C42+'2008-09 Back-Up Data'!D42)/'2008-09 Back-Up Data'!B42</f>
        <v>144.36836393235055</v>
      </c>
      <c r="AB42" s="2" t="str">
        <f>'2008-09 Back-Up Data'!A42</f>
        <v>Westchester 2</v>
      </c>
      <c r="AC42" s="35">
        <f>'2008-09 Back-Up Data'!E42</f>
        <v>10629743</v>
      </c>
      <c r="AD42" s="32">
        <f>'2008-09 Back-Up Data'!E42/'2008-09 Back-Up Data'!B42</f>
        <v>137.33695525781988</v>
      </c>
      <c r="AE42" s="4">
        <f>'2008-09 Back-Up Data'!E42/'2008-09 Back-Up Data'!L42</f>
        <v>0.076095574945355</v>
      </c>
      <c r="AF42" s="35">
        <f>'2008-09 Back-Up Data'!F42</f>
        <v>47840907</v>
      </c>
      <c r="AG42" s="32">
        <f>'2008-09 Back-Up Data'!F42/'2008-09 Back-Up Data'!B42</f>
        <v>618.1075595291929</v>
      </c>
      <c r="AH42" s="4">
        <f>'2008-09 Back-Up Data'!F42/'2008-09 Back-Up Data'!L42</f>
        <v>0.3424806530197634</v>
      </c>
      <c r="AI42" s="35">
        <f>'2008-09 Back-Up Data'!G42</f>
        <v>1552715</v>
      </c>
      <c r="AJ42" s="32">
        <f>'2008-09 Back-Up Data'!G42/'2008-09 Back-Up Data'!B42</f>
        <v>20.061176500988385</v>
      </c>
      <c r="AK42" s="4">
        <f>'2008-09 Back-Up Data'!G42/'2008-09 Back-Up Data'!L42</f>
        <v>0.01111548422678487</v>
      </c>
      <c r="AP42" s="2" t="str">
        <f>'2008-09 Back-Up Data'!A42</f>
        <v>Westchester 2</v>
      </c>
      <c r="AQ42" s="35">
        <f>'2008-09 Back-Up Data'!H42</f>
        <v>6900603</v>
      </c>
      <c r="AR42" s="32">
        <f>'2008-09 Back-Up Data'!H42/'2008-09 Back-Up Data'!B42</f>
        <v>89.15622940864868</v>
      </c>
      <c r="AS42" s="4">
        <f>'2008-09 Back-Up Data'!H42/'2008-09 Back-Up Data'!L42</f>
        <v>0.0493996282652028</v>
      </c>
      <c r="AT42" s="35">
        <f>'2008-09 Back-Up Data'!I42</f>
        <v>36988533</v>
      </c>
      <c r="AU42" s="32">
        <f>'2008-09 Back-Up Data'!I42/'2008-09 Back-Up Data'!B42</f>
        <v>477.8941975994522</v>
      </c>
      <c r="AV42" s="4">
        <f>'2008-09 Back-Up Data'!I42/'2008-09 Back-Up Data'!L42</f>
        <v>0.26479132045057313</v>
      </c>
      <c r="AW42" s="35">
        <f>'2008-09 Back-Up Data'!J42</f>
        <v>24602903</v>
      </c>
      <c r="AX42" s="32">
        <f>'2008-09 Back-Up Data'!J42/'2008-09 Back-Up Data'!B42</f>
        <v>317.87107068566775</v>
      </c>
      <c r="AY42" s="4">
        <f>'2008-09 Back-Up Data'!J42/'2008-09 Back-Up Data'!L42</f>
        <v>0.1761258055918943</v>
      </c>
    </row>
    <row r="43" spans="3:51" ht="12.75">
      <c r="C43" s="6" t="s">
        <v>54</v>
      </c>
      <c r="D43" s="19">
        <f>SUM(D6:D42)</f>
        <v>2387761478</v>
      </c>
      <c r="E43" s="7"/>
      <c r="F43" s="9"/>
      <c r="G43" s="19">
        <f>SUM(G6:G42)</f>
        <v>248214925</v>
      </c>
      <c r="H43" s="7"/>
      <c r="I43" s="9"/>
      <c r="J43" s="19">
        <f>+SUM(J6:J42)</f>
        <v>2635976403</v>
      </c>
      <c r="K43" s="7"/>
      <c r="P43" s="6" t="s">
        <v>54</v>
      </c>
      <c r="Q43" s="19">
        <f>SUM(Q6:Q42)</f>
        <v>168623107</v>
      </c>
      <c r="R43" s="12"/>
      <c r="S43" s="13"/>
      <c r="T43" s="19">
        <f>+SUM(T6:T42)</f>
        <v>79591818</v>
      </c>
      <c r="U43" s="12"/>
      <c r="V43" s="13"/>
      <c r="W43" s="12"/>
      <c r="AB43" s="6" t="s">
        <v>54</v>
      </c>
      <c r="AC43" s="19">
        <f>SUM(AC6:AC42)</f>
        <v>359068025</v>
      </c>
      <c r="AD43" s="12"/>
      <c r="AE43" s="13"/>
      <c r="AF43" s="19">
        <f>SUM(AF6:AF42)</f>
        <v>959615231</v>
      </c>
      <c r="AG43" s="12"/>
      <c r="AH43" s="13"/>
      <c r="AI43" s="19">
        <f>SUM(AI6:AI42)</f>
        <v>121226072</v>
      </c>
      <c r="AJ43" s="12"/>
      <c r="AK43" s="13"/>
      <c r="AP43" s="6" t="s">
        <v>54</v>
      </c>
      <c r="AQ43" s="19">
        <f>SUM(AQ6:AQ42)</f>
        <v>189344534</v>
      </c>
      <c r="AR43" s="12"/>
      <c r="AS43" s="13"/>
      <c r="AT43" s="19">
        <f>SUM(AT6:AT42)</f>
        <v>330204282</v>
      </c>
      <c r="AU43" s="12"/>
      <c r="AV43" s="13"/>
      <c r="AW43" s="19">
        <f>SUM(AW6:AW42)</f>
        <v>428303334</v>
      </c>
      <c r="AX43" s="12"/>
      <c r="AY43" s="13"/>
    </row>
    <row r="44" spans="3:51" ht="12.75">
      <c r="C44" s="6" t="s">
        <v>55</v>
      </c>
      <c r="D44" s="20"/>
      <c r="E44" s="12">
        <f>AVERAGE(E6:E42)</f>
        <v>1692.1114305806368</v>
      </c>
      <c r="F44" s="13">
        <f>AVERAGE(F6:F42)</f>
        <v>0.9020681696342632</v>
      </c>
      <c r="G44" s="20"/>
      <c r="H44" s="12">
        <f>AVERAGE(H6:H42)</f>
        <v>240.78844827339316</v>
      </c>
      <c r="I44" s="13">
        <f>AVERAGE(I6:I42)</f>
        <v>0.09793183036573665</v>
      </c>
      <c r="J44" s="8"/>
      <c r="K44" s="8">
        <f>AVERAGE(K6:K42)</f>
        <v>1875.8555839378914</v>
      </c>
      <c r="P44" s="6" t="s">
        <v>55</v>
      </c>
      <c r="Q44" s="19"/>
      <c r="R44" s="12">
        <f>AVERAGE(R6:R42)</f>
        <v>121.09876594128828</v>
      </c>
      <c r="S44" s="13">
        <f>AVERAGE(S6:S42)</f>
        <v>0.06573212261328659</v>
      </c>
      <c r="T44" s="19"/>
      <c r="U44" s="12">
        <f>AVERAGE(U6:U42)</f>
        <v>62.645387415966304</v>
      </c>
      <c r="V44" s="13">
        <f>AVERAGE(V6:V42)</f>
        <v>0.03219970775245005</v>
      </c>
      <c r="W44" s="12">
        <f>AVERAGE(W6:W42)</f>
        <v>183.7441533572546</v>
      </c>
      <c r="AB44" s="6" t="s">
        <v>55</v>
      </c>
      <c r="AC44" s="19"/>
      <c r="AD44" s="12">
        <f>AVERAGE(AD6:AD42)</f>
        <v>299.15011336215775</v>
      </c>
      <c r="AE44" s="13">
        <f>AVERAGE(AE6:AE42)</f>
        <v>0.15874582589418115</v>
      </c>
      <c r="AF44" s="19"/>
      <c r="AG44" s="12">
        <f>AVERAGE(AG6:AG42)</f>
        <v>621.8485059003161</v>
      </c>
      <c r="AH44" s="13">
        <f>AVERAGE(AH6:AH42)</f>
        <v>0.33714778671091045</v>
      </c>
      <c r="AI44" s="19"/>
      <c r="AJ44" s="12">
        <f>AVERAGE(AJ6:AJ42)</f>
        <v>112.65501537543119</v>
      </c>
      <c r="AK44" s="13">
        <f>AVERAGE(AK6:AK42)</f>
        <v>0.057780665441225794</v>
      </c>
      <c r="AP44" s="6" t="s">
        <v>55</v>
      </c>
      <c r="AQ44" s="19"/>
      <c r="AR44" s="12">
        <f>AVERAGE(AR6:AR42)</f>
        <v>149.02271697994647</v>
      </c>
      <c r="AS44" s="13">
        <f>AVERAGE(AS6:AS42)</f>
        <v>0.07796253268984046</v>
      </c>
      <c r="AT44" s="19"/>
      <c r="AU44" s="12">
        <f>AVERAGE(AU6:AU42)</f>
        <v>219.25416480382702</v>
      </c>
      <c r="AV44" s="13">
        <f>AVERAGE(AV6:AV42)</f>
        <v>0.11854176581602735</v>
      </c>
      <c r="AW44" s="19"/>
      <c r="AX44" s="12">
        <f>AVERAGE(AX6:AX42)</f>
        <v>290.1809141589581</v>
      </c>
      <c r="AY44" s="13">
        <f>AVERAGE(AY6:AY42)</f>
        <v>0.1518895930820781</v>
      </c>
    </row>
    <row r="45" spans="3:51" ht="12.75">
      <c r="C45" s="6" t="s">
        <v>56</v>
      </c>
      <c r="D45" s="20"/>
      <c r="E45" s="12">
        <f>MEDIAN(E6:E42)</f>
        <v>1632.7727702243167</v>
      </c>
      <c r="F45" s="13">
        <f>MEDIAN(F6:F42)</f>
        <v>0.8997773608950681</v>
      </c>
      <c r="G45" s="20"/>
      <c r="H45" s="8">
        <f>MEDIAN(H6:H42)</f>
        <v>187.7782744460604</v>
      </c>
      <c r="I45" s="13">
        <f>MEDIAN(I6:I42)</f>
        <v>0.10022263910493195</v>
      </c>
      <c r="J45" s="8"/>
      <c r="K45" s="8">
        <f>MEDIAN(K6:K42)</f>
        <v>1804.7955529141204</v>
      </c>
      <c r="P45" s="6" t="s">
        <v>56</v>
      </c>
      <c r="Q45" s="19"/>
      <c r="R45" s="12">
        <f>MEDIAN(R6:R42)</f>
        <v>107.83831070040007</v>
      </c>
      <c r="S45" s="13">
        <f>MEDIAN(S6:S42)</f>
        <v>0.06459433851619774</v>
      </c>
      <c r="T45" s="19"/>
      <c r="U45" s="12">
        <f>MEDIAN(U6:U42)</f>
        <v>41.86076353152893</v>
      </c>
      <c r="V45" s="13">
        <f>MEDIAN(V6:V42)</f>
        <v>0.024321423034505192</v>
      </c>
      <c r="W45" s="12">
        <f>MEDIAN(W6:W42)</f>
        <v>158.3639770101989</v>
      </c>
      <c r="AB45" s="6" t="s">
        <v>70</v>
      </c>
      <c r="AC45" s="19"/>
      <c r="AD45" s="12">
        <f>MEDIAN(AD6:AD42)</f>
        <v>278.5386042893655</v>
      </c>
      <c r="AE45" s="13">
        <f>MEDIAN(AE6:AE42)</f>
        <v>0.16165565630754586</v>
      </c>
      <c r="AF45" s="19"/>
      <c r="AG45" s="12">
        <f>MEDIAN(AG6:AG42)</f>
        <v>587.5174755721735</v>
      </c>
      <c r="AH45" s="13">
        <f>MEDIAN(AH6:AH42)</f>
        <v>0.3376475926313944</v>
      </c>
      <c r="AI45" s="19"/>
      <c r="AJ45" s="12">
        <f>MEDIAN(AJ6:AJ42)</f>
        <v>73.56747516190016</v>
      </c>
      <c r="AK45" s="13">
        <f>MEDIAN(AK6:AK42)</f>
        <v>0.04579871474986155</v>
      </c>
      <c r="AP45" s="6" t="s">
        <v>56</v>
      </c>
      <c r="AQ45" s="19"/>
      <c r="AR45" s="12">
        <f>MEDIAN(AR6:AR42)</f>
        <v>122.21124563256683</v>
      </c>
      <c r="AS45" s="13">
        <f>MEDIAN(AS6:AS42)</f>
        <v>0.06933454265591528</v>
      </c>
      <c r="AT45" s="19"/>
      <c r="AU45" s="12">
        <f>MEDIAN(AU6:AU42)</f>
        <v>219.94128553770088</v>
      </c>
      <c r="AV45" s="13">
        <f>MEDIAN(AV6:AV42)</f>
        <v>0.1201093333863237</v>
      </c>
      <c r="AW45" s="19"/>
      <c r="AX45" s="12">
        <f>MEDIAN(AX6:AX42)</f>
        <v>254.84166950209823</v>
      </c>
      <c r="AY45" s="13">
        <f>MEDIAN(AY6:AY42)</f>
        <v>0.13814631125839144</v>
      </c>
    </row>
    <row r="46" spans="6:9" ht="12.75">
      <c r="F46" s="5"/>
      <c r="I46" s="5"/>
    </row>
    <row r="47" ht="12.75">
      <c r="I47" s="5"/>
    </row>
  </sheetData>
  <mergeCells count="4">
    <mergeCell ref="C1:K1"/>
    <mergeCell ref="P1:W1"/>
    <mergeCell ref="AB1:AK1"/>
    <mergeCell ref="AP1:AY1"/>
  </mergeCells>
  <printOptions/>
  <pageMargins left="0.53" right="0.43" top="1" bottom="1" header="0.5" footer="0.5"/>
  <pageSetup horizontalDpi="600" verticalDpi="600" orientation="landscape" scale="77" r:id="rId1"/>
  <colBreaks count="3" manualBreakCount="3">
    <brk id="13" max="65535" man="1"/>
    <brk id="25" max="65535" man="1"/>
    <brk id="3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workbookViewId="0" topLeftCell="A1">
      <selection activeCell="B6" sqref="B6"/>
    </sheetView>
  </sheetViews>
  <sheetFormatPr defaultColWidth="9.140625" defaultRowHeight="12.75"/>
  <cols>
    <col min="1" max="1" width="11.7109375" style="0" customWidth="1"/>
    <col min="3" max="3" width="13.8515625" style="0" customWidth="1"/>
    <col min="4" max="4" width="13.00390625" style="0" customWidth="1"/>
    <col min="5" max="5" width="13.28125" style="0" customWidth="1"/>
    <col min="6" max="8" width="13.7109375" style="0" customWidth="1"/>
    <col min="9" max="9" width="13.8515625" style="0" customWidth="1"/>
    <col min="10" max="10" width="14.28125" style="0" customWidth="1"/>
    <col min="11" max="11" width="15.7109375" style="0" customWidth="1"/>
    <col min="12" max="12" width="15.28125" style="0" customWidth="1"/>
    <col min="13" max="13" width="12.421875" style="0" customWidth="1"/>
    <col min="14" max="14" width="12.57421875" style="0" customWidth="1"/>
    <col min="15" max="15" width="11.421875" style="0" customWidth="1"/>
    <col min="16" max="16" width="12.00390625" style="0" customWidth="1"/>
  </cols>
  <sheetData>
    <row r="1" ht="12.75">
      <c r="A1" t="s">
        <v>88</v>
      </c>
    </row>
    <row r="2" ht="12.75">
      <c r="A2" t="s">
        <v>84</v>
      </c>
    </row>
    <row r="3" spans="2:17" ht="12.75">
      <c r="B3" s="2" t="s">
        <v>82</v>
      </c>
      <c r="C3" s="17" t="s">
        <v>11</v>
      </c>
      <c r="F3" s="26" t="s">
        <v>64</v>
      </c>
      <c r="H3" s="17" t="s">
        <v>11</v>
      </c>
      <c r="I3" s="17" t="s">
        <v>16</v>
      </c>
      <c r="K3" s="17" t="s">
        <v>19</v>
      </c>
      <c r="L3" s="17" t="s">
        <v>21</v>
      </c>
      <c r="P3" s="2"/>
      <c r="Q3" s="2"/>
    </row>
    <row r="4" spans="1:17" ht="12.75">
      <c r="A4" s="27" t="s">
        <v>46</v>
      </c>
      <c r="B4" s="27" t="s">
        <v>83</v>
      </c>
      <c r="C4" s="28" t="s">
        <v>12</v>
      </c>
      <c r="D4" s="28" t="s">
        <v>13</v>
      </c>
      <c r="E4" s="28" t="s">
        <v>80</v>
      </c>
      <c r="F4" s="28" t="s">
        <v>63</v>
      </c>
      <c r="G4" s="28" t="s">
        <v>14</v>
      </c>
      <c r="H4" s="28" t="s">
        <v>15</v>
      </c>
      <c r="I4" s="28" t="s">
        <v>17</v>
      </c>
      <c r="J4" s="28" t="s">
        <v>18</v>
      </c>
      <c r="K4" s="28" t="s">
        <v>20</v>
      </c>
      <c r="L4" s="28" t="s">
        <v>19</v>
      </c>
      <c r="M4" s="28" t="s">
        <v>85</v>
      </c>
      <c r="N4" s="28" t="s">
        <v>86</v>
      </c>
      <c r="O4" s="27" t="s">
        <v>81</v>
      </c>
      <c r="P4" s="2"/>
      <c r="Q4" s="2"/>
    </row>
    <row r="5" spans="3:14" ht="12.75">
      <c r="C5" s="16"/>
      <c r="D5" s="16"/>
      <c r="E5" s="16"/>
      <c r="F5" s="16"/>
      <c r="G5" s="16"/>
      <c r="H5" s="16"/>
      <c r="I5" s="16"/>
      <c r="J5" s="16"/>
      <c r="K5" s="16">
        <f aca="true" t="shared" si="0" ref="K5:K42">SUM(E5:J5)</f>
        <v>0</v>
      </c>
      <c r="L5" s="16">
        <f aca="true" t="shared" si="1" ref="L5:L42">SUM(C5:J5)</f>
        <v>0</v>
      </c>
      <c r="M5" s="16"/>
      <c r="N5" s="16"/>
    </row>
    <row r="6" spans="1:16" ht="12.75">
      <c r="A6" s="1" t="s">
        <v>22</v>
      </c>
      <c r="B6" s="24">
        <v>70383</v>
      </c>
      <c r="C6" s="30">
        <v>6846312</v>
      </c>
      <c r="D6" s="30">
        <v>2554775</v>
      </c>
      <c r="E6" s="30">
        <v>12640894</v>
      </c>
      <c r="F6" s="30">
        <v>30851204</v>
      </c>
      <c r="G6" s="30">
        <v>4612195</v>
      </c>
      <c r="H6" s="30">
        <v>6826342</v>
      </c>
      <c r="I6" s="30">
        <v>6992895</v>
      </c>
      <c r="J6" s="30">
        <v>22477413</v>
      </c>
      <c r="K6" s="29">
        <f t="shared" si="0"/>
        <v>84400943</v>
      </c>
      <c r="L6" s="29">
        <f t="shared" si="1"/>
        <v>93802030</v>
      </c>
      <c r="M6" s="29">
        <v>2154775</v>
      </c>
      <c r="N6" s="29">
        <v>400000</v>
      </c>
      <c r="O6" s="31"/>
      <c r="P6" s="25"/>
    </row>
    <row r="7" spans="1:16" ht="12.75">
      <c r="A7" s="1" t="s">
        <v>23</v>
      </c>
      <c r="B7" s="24">
        <v>34405</v>
      </c>
      <c r="C7" s="16">
        <v>2963855</v>
      </c>
      <c r="D7" s="16">
        <v>1667798</v>
      </c>
      <c r="E7" s="16">
        <v>7789874</v>
      </c>
      <c r="F7" s="16">
        <v>15791897</v>
      </c>
      <c r="G7" s="16">
        <v>3466870</v>
      </c>
      <c r="H7" s="16">
        <v>9949306</v>
      </c>
      <c r="I7" s="16">
        <v>9933076</v>
      </c>
      <c r="J7" s="16">
        <v>22794507</v>
      </c>
      <c r="K7" s="16">
        <f t="shared" si="0"/>
        <v>69725530</v>
      </c>
      <c r="L7" s="16">
        <f t="shared" si="1"/>
        <v>74357183</v>
      </c>
      <c r="M7" s="16">
        <v>811298</v>
      </c>
      <c r="N7" s="16">
        <v>0</v>
      </c>
      <c r="O7" s="16">
        <v>856500</v>
      </c>
      <c r="P7" s="23">
        <f aca="true" t="shared" si="2" ref="P7:P44">(M7+N7+O7)-D7</f>
        <v>0</v>
      </c>
    </row>
    <row r="8" spans="1:16" ht="12.75">
      <c r="A8" s="1" t="s">
        <v>24</v>
      </c>
      <c r="B8" s="24">
        <v>19216</v>
      </c>
      <c r="C8" s="16">
        <v>2914000</v>
      </c>
      <c r="D8" s="16">
        <v>2786000</v>
      </c>
      <c r="E8" s="16">
        <v>8580657</v>
      </c>
      <c r="F8" s="16">
        <v>12498592</v>
      </c>
      <c r="G8" s="16">
        <v>6291320</v>
      </c>
      <c r="H8" s="16">
        <v>4585819</v>
      </c>
      <c r="I8" s="16">
        <v>8041681</v>
      </c>
      <c r="J8" s="16">
        <v>7324932</v>
      </c>
      <c r="K8" s="16">
        <f t="shared" si="0"/>
        <v>47323001</v>
      </c>
      <c r="L8" s="16">
        <f t="shared" si="1"/>
        <v>53023001</v>
      </c>
      <c r="M8" s="16">
        <v>786000</v>
      </c>
      <c r="N8" s="16">
        <v>2000000</v>
      </c>
      <c r="O8" s="23">
        <v>0</v>
      </c>
      <c r="P8" s="23">
        <f t="shared" si="2"/>
        <v>0</v>
      </c>
    </row>
    <row r="9" spans="1:16" ht="12.75">
      <c r="A9" s="1" t="s">
        <v>25</v>
      </c>
      <c r="B9" s="24">
        <v>13799</v>
      </c>
      <c r="C9" s="16">
        <v>1400014</v>
      </c>
      <c r="D9" s="16">
        <v>354120</v>
      </c>
      <c r="E9" s="16">
        <v>5769439</v>
      </c>
      <c r="F9" s="16">
        <v>7713292</v>
      </c>
      <c r="G9" s="16">
        <v>797776</v>
      </c>
      <c r="H9" s="16">
        <v>3622483</v>
      </c>
      <c r="I9" s="16">
        <v>3540590</v>
      </c>
      <c r="J9" s="16">
        <v>3909323</v>
      </c>
      <c r="K9" s="16">
        <f t="shared" si="0"/>
        <v>25352903</v>
      </c>
      <c r="L9" s="16">
        <f t="shared" si="1"/>
        <v>27107037</v>
      </c>
      <c r="M9" s="16">
        <v>354120</v>
      </c>
      <c r="N9" s="16">
        <v>0</v>
      </c>
      <c r="O9" s="23"/>
      <c r="P9" s="23">
        <f t="shared" si="2"/>
        <v>0</v>
      </c>
    </row>
    <row r="10" spans="1:16" ht="12.75">
      <c r="A10" s="1" t="s">
        <v>26</v>
      </c>
      <c r="B10" s="24">
        <v>15497</v>
      </c>
      <c r="C10" s="16">
        <v>1709541</v>
      </c>
      <c r="D10" s="16">
        <v>734706</v>
      </c>
      <c r="E10" s="16">
        <v>8009614</v>
      </c>
      <c r="F10" s="16">
        <v>15348466</v>
      </c>
      <c r="G10" s="16">
        <v>3224705</v>
      </c>
      <c r="H10" s="16">
        <v>818364</v>
      </c>
      <c r="I10" s="16">
        <v>2115290</v>
      </c>
      <c r="J10" s="16">
        <v>3328272</v>
      </c>
      <c r="K10" s="16">
        <f t="shared" si="0"/>
        <v>32844711</v>
      </c>
      <c r="L10" s="16">
        <f t="shared" si="1"/>
        <v>35288958</v>
      </c>
      <c r="M10" s="16">
        <v>151865</v>
      </c>
      <c r="N10" s="16">
        <v>582841</v>
      </c>
      <c r="O10" s="23"/>
      <c r="P10" s="23">
        <f t="shared" si="2"/>
        <v>0</v>
      </c>
    </row>
    <row r="11" spans="1:16" ht="12.75">
      <c r="A11" s="1" t="s">
        <v>47</v>
      </c>
      <c r="B11" s="24">
        <v>14485</v>
      </c>
      <c r="C11" s="16">
        <v>2170719</v>
      </c>
      <c r="D11" s="16">
        <v>4592922</v>
      </c>
      <c r="E11" s="16">
        <v>6529542</v>
      </c>
      <c r="F11" s="16">
        <v>9266764</v>
      </c>
      <c r="G11" s="16">
        <v>1911888</v>
      </c>
      <c r="H11" s="16">
        <v>2386830</v>
      </c>
      <c r="I11" s="16">
        <v>6262978</v>
      </c>
      <c r="J11" s="16">
        <v>6006334</v>
      </c>
      <c r="K11" s="16">
        <f t="shared" si="0"/>
        <v>32364336</v>
      </c>
      <c r="L11" s="16">
        <f t="shared" si="1"/>
        <v>39127977</v>
      </c>
      <c r="M11" s="16">
        <v>450000</v>
      </c>
      <c r="N11" s="16">
        <v>4142922</v>
      </c>
      <c r="O11" s="23"/>
      <c r="P11" s="23">
        <f t="shared" si="2"/>
        <v>0</v>
      </c>
    </row>
    <row r="12" spans="1:16" ht="12.75">
      <c r="A12" s="1" t="s">
        <v>6</v>
      </c>
      <c r="B12" s="24">
        <v>46578</v>
      </c>
      <c r="C12" s="16">
        <v>3507765</v>
      </c>
      <c r="D12" s="16">
        <v>1730912</v>
      </c>
      <c r="E12" s="16">
        <v>6966049</v>
      </c>
      <c r="F12" s="16">
        <v>22211146</v>
      </c>
      <c r="G12" s="16">
        <v>1289854</v>
      </c>
      <c r="H12" s="16">
        <v>3679674</v>
      </c>
      <c r="I12" s="16">
        <v>7238813</v>
      </c>
      <c r="J12" s="16">
        <v>7680314</v>
      </c>
      <c r="K12" s="16">
        <f t="shared" si="0"/>
        <v>49065850</v>
      </c>
      <c r="L12" s="16">
        <f t="shared" si="1"/>
        <v>54304527</v>
      </c>
      <c r="M12" s="16">
        <v>1330912</v>
      </c>
      <c r="N12" s="16">
        <v>400000</v>
      </c>
      <c r="O12" s="23"/>
      <c r="P12" s="23">
        <f t="shared" si="2"/>
        <v>0</v>
      </c>
    </row>
    <row r="13" spans="1:16" ht="12.75">
      <c r="A13" s="1" t="s">
        <v>3</v>
      </c>
      <c r="B13" s="24">
        <v>74441</v>
      </c>
      <c r="C13" s="16">
        <v>2847607</v>
      </c>
      <c r="D13" s="16">
        <v>2473137</v>
      </c>
      <c r="E13" s="16">
        <v>13292491</v>
      </c>
      <c r="F13" s="16">
        <v>18260532</v>
      </c>
      <c r="G13" s="16">
        <v>6627492</v>
      </c>
      <c r="H13" s="16">
        <v>7267504</v>
      </c>
      <c r="I13" s="33">
        <v>19488856</v>
      </c>
      <c r="J13" s="16">
        <v>33024682</v>
      </c>
      <c r="K13" s="16">
        <f t="shared" si="0"/>
        <v>97961557</v>
      </c>
      <c r="L13" s="16">
        <f t="shared" si="1"/>
        <v>103282301</v>
      </c>
      <c r="M13" s="16">
        <v>2173137</v>
      </c>
      <c r="N13" s="16">
        <v>300000</v>
      </c>
      <c r="O13" s="23"/>
      <c r="P13" s="23">
        <f t="shared" si="2"/>
        <v>0</v>
      </c>
    </row>
    <row r="14" spans="1:16" ht="12.75">
      <c r="A14" s="1" t="s">
        <v>27</v>
      </c>
      <c r="B14" s="24">
        <v>41249</v>
      </c>
      <c r="C14" s="16">
        <v>2925047</v>
      </c>
      <c r="D14" s="16">
        <v>881176</v>
      </c>
      <c r="E14" s="16">
        <v>10196833</v>
      </c>
      <c r="F14" s="16">
        <v>16404009</v>
      </c>
      <c r="G14" s="16">
        <v>8075730</v>
      </c>
      <c r="H14" s="33">
        <v>6471246</v>
      </c>
      <c r="I14" s="16">
        <v>7162304</v>
      </c>
      <c r="J14" s="16">
        <v>8173106</v>
      </c>
      <c r="K14" s="16">
        <f t="shared" si="0"/>
        <v>56483228</v>
      </c>
      <c r="L14" s="16">
        <f t="shared" si="1"/>
        <v>60289451</v>
      </c>
      <c r="M14" s="16">
        <v>881176</v>
      </c>
      <c r="N14" s="16">
        <v>0</v>
      </c>
      <c r="O14" s="23"/>
      <c r="P14" s="23">
        <f t="shared" si="2"/>
        <v>0</v>
      </c>
    </row>
    <row r="15" spans="1:16" ht="12.75">
      <c r="A15" s="1" t="s">
        <v>28</v>
      </c>
      <c r="B15" s="24">
        <v>8817</v>
      </c>
      <c r="C15" s="16">
        <v>1442432</v>
      </c>
      <c r="D15" s="16">
        <v>303377</v>
      </c>
      <c r="E15" s="16">
        <v>4805339</v>
      </c>
      <c r="F15" s="16">
        <v>6913142</v>
      </c>
      <c r="G15" s="16">
        <v>1429218</v>
      </c>
      <c r="H15" s="16">
        <v>1281477</v>
      </c>
      <c r="I15" s="16">
        <v>2052506</v>
      </c>
      <c r="J15" s="16">
        <v>2246939</v>
      </c>
      <c r="K15" s="16">
        <f t="shared" si="0"/>
        <v>18728621</v>
      </c>
      <c r="L15" s="16">
        <f t="shared" si="1"/>
        <v>20474430</v>
      </c>
      <c r="M15" s="33">
        <v>53377</v>
      </c>
      <c r="N15" s="16">
        <v>250000</v>
      </c>
      <c r="O15" s="23"/>
      <c r="P15" s="23">
        <f t="shared" si="2"/>
        <v>0</v>
      </c>
    </row>
    <row r="16" spans="1:16" ht="12.75">
      <c r="A16" s="1" t="s">
        <v>29</v>
      </c>
      <c r="B16" s="24">
        <v>24861</v>
      </c>
      <c r="C16" s="16">
        <v>2411563</v>
      </c>
      <c r="D16" s="16">
        <v>4001827</v>
      </c>
      <c r="E16" s="16">
        <v>7930579</v>
      </c>
      <c r="F16" s="16">
        <v>7208652</v>
      </c>
      <c r="G16" s="33">
        <v>1828961</v>
      </c>
      <c r="H16" s="16">
        <v>3387845</v>
      </c>
      <c r="I16" s="16">
        <v>4720683</v>
      </c>
      <c r="J16" s="16">
        <v>5574259</v>
      </c>
      <c r="K16" s="16">
        <f t="shared" si="0"/>
        <v>30650979</v>
      </c>
      <c r="L16" s="16">
        <f t="shared" si="1"/>
        <v>37064369</v>
      </c>
      <c r="M16" s="16">
        <v>901827</v>
      </c>
      <c r="N16" s="16">
        <v>3100000</v>
      </c>
      <c r="O16" s="23"/>
      <c r="P16" s="23">
        <f t="shared" si="2"/>
        <v>0</v>
      </c>
    </row>
    <row r="17" spans="1:16" ht="12.75">
      <c r="A17" s="1" t="s">
        <v>32</v>
      </c>
      <c r="B17" s="24">
        <v>16666</v>
      </c>
      <c r="C17" s="16">
        <v>1365984</v>
      </c>
      <c r="D17" s="16">
        <v>1973602</v>
      </c>
      <c r="E17" s="16">
        <v>4121000</v>
      </c>
      <c r="F17" s="16">
        <v>14889811</v>
      </c>
      <c r="G17" s="16">
        <v>1139343</v>
      </c>
      <c r="H17" s="16">
        <v>1595677</v>
      </c>
      <c r="I17" s="16">
        <v>1057115</v>
      </c>
      <c r="J17" s="16">
        <v>2624151</v>
      </c>
      <c r="K17" s="16">
        <f t="shared" si="0"/>
        <v>25427097</v>
      </c>
      <c r="L17" s="16">
        <f t="shared" si="1"/>
        <v>28766683</v>
      </c>
      <c r="M17" s="16">
        <v>1973602</v>
      </c>
      <c r="N17" s="16">
        <v>0</v>
      </c>
      <c r="O17" s="23"/>
      <c r="P17" s="23">
        <f t="shared" si="2"/>
        <v>0</v>
      </c>
    </row>
    <row r="18" spans="1:16" ht="12.75">
      <c r="A18" s="1" t="s">
        <v>30</v>
      </c>
      <c r="B18" s="24">
        <v>11164</v>
      </c>
      <c r="C18" s="16">
        <v>2850263</v>
      </c>
      <c r="D18" s="16">
        <v>420187</v>
      </c>
      <c r="E18" s="16">
        <v>4283241</v>
      </c>
      <c r="F18" s="16">
        <v>4039525</v>
      </c>
      <c r="G18" s="16">
        <v>2550660</v>
      </c>
      <c r="H18" s="16">
        <v>673061</v>
      </c>
      <c r="I18" s="16">
        <v>2357291</v>
      </c>
      <c r="J18" s="16">
        <v>2451982</v>
      </c>
      <c r="K18" s="16">
        <f t="shared" si="0"/>
        <v>16355760</v>
      </c>
      <c r="L18" s="16">
        <f t="shared" si="1"/>
        <v>19626210</v>
      </c>
      <c r="M18" s="16">
        <v>275187</v>
      </c>
      <c r="N18" s="16">
        <v>145000</v>
      </c>
      <c r="O18" s="23"/>
      <c r="P18" s="23">
        <f t="shared" si="2"/>
        <v>0</v>
      </c>
    </row>
    <row r="19" spans="1:16" ht="12.75">
      <c r="A19" s="1" t="s">
        <v>33</v>
      </c>
      <c r="B19" s="24">
        <v>23895</v>
      </c>
      <c r="C19" s="16">
        <v>2752366</v>
      </c>
      <c r="D19" s="16">
        <v>168249</v>
      </c>
      <c r="E19" s="16">
        <v>9276270</v>
      </c>
      <c r="F19" s="16">
        <v>13353203</v>
      </c>
      <c r="G19" s="16">
        <v>4102229</v>
      </c>
      <c r="H19" s="16">
        <v>3078668</v>
      </c>
      <c r="I19" s="33">
        <v>4332377</v>
      </c>
      <c r="J19" s="16">
        <v>4607456</v>
      </c>
      <c r="K19" s="16">
        <f t="shared" si="0"/>
        <v>38750203</v>
      </c>
      <c r="L19" s="16">
        <f t="shared" si="1"/>
        <v>41670818</v>
      </c>
      <c r="M19" s="33">
        <v>168249</v>
      </c>
      <c r="N19" s="33">
        <v>0</v>
      </c>
      <c r="O19" s="23"/>
      <c r="P19" s="23">
        <f t="shared" si="2"/>
        <v>0</v>
      </c>
    </row>
    <row r="20" spans="1:16" ht="12.75">
      <c r="A20" s="1" t="s">
        <v>31</v>
      </c>
      <c r="B20" s="24">
        <v>16486</v>
      </c>
      <c r="C20" s="16">
        <v>2186649</v>
      </c>
      <c r="D20" s="16">
        <v>1619606</v>
      </c>
      <c r="E20" s="16">
        <v>5759994</v>
      </c>
      <c r="F20" s="16">
        <v>7611636</v>
      </c>
      <c r="G20" s="16">
        <v>1118941</v>
      </c>
      <c r="H20" s="16">
        <v>11211109</v>
      </c>
      <c r="I20" s="16">
        <v>4243152</v>
      </c>
      <c r="J20" s="16">
        <v>15951247</v>
      </c>
      <c r="K20" s="16">
        <f t="shared" si="0"/>
        <v>45896079</v>
      </c>
      <c r="L20" s="16">
        <f t="shared" si="1"/>
        <v>49702334</v>
      </c>
      <c r="M20" s="16">
        <v>150000</v>
      </c>
      <c r="N20" s="33">
        <v>1469606</v>
      </c>
      <c r="O20" s="23"/>
      <c r="P20" s="23">
        <f t="shared" si="2"/>
        <v>0</v>
      </c>
    </row>
    <row r="21" spans="1:16" ht="12.75">
      <c r="A21" s="1" t="s">
        <v>5</v>
      </c>
      <c r="B21" s="24">
        <v>46756</v>
      </c>
      <c r="C21" s="16">
        <v>5185916</v>
      </c>
      <c r="D21" s="16">
        <v>3593845</v>
      </c>
      <c r="E21" s="16">
        <v>6963998</v>
      </c>
      <c r="F21" s="16">
        <v>44425306</v>
      </c>
      <c r="G21" s="16">
        <v>16186672</v>
      </c>
      <c r="H21" s="16">
        <v>4129946</v>
      </c>
      <c r="I21" s="16">
        <v>7432818</v>
      </c>
      <c r="J21" s="16">
        <v>18708865</v>
      </c>
      <c r="K21" s="16">
        <f t="shared" si="0"/>
        <v>97847605</v>
      </c>
      <c r="L21" s="16">
        <f t="shared" si="1"/>
        <v>106627366</v>
      </c>
      <c r="M21" s="16">
        <v>2393845</v>
      </c>
      <c r="N21" s="16">
        <v>1200000</v>
      </c>
      <c r="O21" s="23"/>
      <c r="P21" s="23">
        <f t="shared" si="2"/>
        <v>0</v>
      </c>
    </row>
    <row r="22" spans="1:16" ht="12.75">
      <c r="A22" s="1" t="s">
        <v>34</v>
      </c>
      <c r="B22" s="24">
        <v>37618</v>
      </c>
      <c r="C22" s="16">
        <v>3989699</v>
      </c>
      <c r="D22" s="16">
        <v>2123420</v>
      </c>
      <c r="E22" s="16">
        <v>6819534</v>
      </c>
      <c r="F22" s="16">
        <v>22520027</v>
      </c>
      <c r="G22" s="16">
        <v>6307908</v>
      </c>
      <c r="H22" s="16">
        <v>2734930</v>
      </c>
      <c r="I22" s="16">
        <v>9438428</v>
      </c>
      <c r="J22" s="16">
        <v>6381808</v>
      </c>
      <c r="K22" s="16">
        <f t="shared" si="0"/>
        <v>54202635</v>
      </c>
      <c r="L22" s="16">
        <f t="shared" si="1"/>
        <v>60315754</v>
      </c>
      <c r="M22" s="16">
        <v>1771420</v>
      </c>
      <c r="N22" s="16">
        <v>352000</v>
      </c>
      <c r="O22" s="23"/>
      <c r="P22" s="23">
        <f t="shared" si="2"/>
        <v>0</v>
      </c>
    </row>
    <row r="23" spans="1:16" ht="12.75">
      <c r="A23" s="1" t="s">
        <v>0</v>
      </c>
      <c r="B23" s="24">
        <v>205401</v>
      </c>
      <c r="C23" s="16">
        <v>17687092</v>
      </c>
      <c r="D23" s="16">
        <v>10090395</v>
      </c>
      <c r="E23" s="16">
        <v>15284268</v>
      </c>
      <c r="F23" s="16">
        <v>120676677</v>
      </c>
      <c r="G23" s="16">
        <v>173714</v>
      </c>
      <c r="H23" s="16">
        <v>21911757</v>
      </c>
      <c r="I23" s="16">
        <v>38471462</v>
      </c>
      <c r="J23" s="16">
        <v>32856067</v>
      </c>
      <c r="K23" s="16">
        <f t="shared" si="0"/>
        <v>229373945</v>
      </c>
      <c r="L23" s="16">
        <f t="shared" si="1"/>
        <v>257151432</v>
      </c>
      <c r="M23" s="16">
        <v>5913240</v>
      </c>
      <c r="N23" s="16">
        <v>0</v>
      </c>
      <c r="O23" s="33">
        <v>4177155</v>
      </c>
      <c r="P23" s="23">
        <f t="shared" si="2"/>
        <v>0</v>
      </c>
    </row>
    <row r="24" spans="1:16" ht="12.75">
      <c r="A24" s="1" t="s">
        <v>35</v>
      </c>
      <c r="B24" s="24">
        <v>23412</v>
      </c>
      <c r="C24" s="16">
        <v>2082358</v>
      </c>
      <c r="D24" s="16">
        <v>3458000</v>
      </c>
      <c r="E24" s="16">
        <v>4999924</v>
      </c>
      <c r="F24" s="16">
        <v>11838455</v>
      </c>
      <c r="G24" s="16">
        <v>2585737</v>
      </c>
      <c r="H24" s="16">
        <v>5721184</v>
      </c>
      <c r="I24" s="16">
        <v>5549982</v>
      </c>
      <c r="J24" s="16">
        <v>6210183</v>
      </c>
      <c r="K24" s="16">
        <f t="shared" si="0"/>
        <v>36905465</v>
      </c>
      <c r="L24" s="16">
        <f t="shared" si="1"/>
        <v>42445823</v>
      </c>
      <c r="M24" s="16">
        <v>365000</v>
      </c>
      <c r="N24" s="16">
        <v>3093000</v>
      </c>
      <c r="O24" s="23"/>
      <c r="P24" s="23">
        <f t="shared" si="2"/>
        <v>0</v>
      </c>
    </row>
    <row r="25" spans="1:16" ht="12.75">
      <c r="A25" s="1" t="s">
        <v>36</v>
      </c>
      <c r="B25" s="24">
        <v>61535</v>
      </c>
      <c r="C25" s="16">
        <v>4933612</v>
      </c>
      <c r="D25" s="16">
        <v>2097147</v>
      </c>
      <c r="E25" s="16">
        <v>8550681</v>
      </c>
      <c r="F25" s="16">
        <v>18464549</v>
      </c>
      <c r="G25" s="16">
        <v>3949055</v>
      </c>
      <c r="H25" s="16">
        <v>7520269</v>
      </c>
      <c r="I25" s="16">
        <v>19524630</v>
      </c>
      <c r="J25" s="16">
        <v>21186385</v>
      </c>
      <c r="K25" s="16">
        <f t="shared" si="0"/>
        <v>79195569</v>
      </c>
      <c r="L25" s="16">
        <f t="shared" si="1"/>
        <v>86226328</v>
      </c>
      <c r="M25" s="16">
        <v>1697147</v>
      </c>
      <c r="N25" s="16">
        <v>400000</v>
      </c>
      <c r="O25" s="23"/>
      <c r="P25" s="23">
        <f t="shared" si="2"/>
        <v>0</v>
      </c>
    </row>
    <row r="26" spans="1:16" ht="12.75">
      <c r="A26" s="1" t="s">
        <v>37</v>
      </c>
      <c r="B26" s="24">
        <v>39908</v>
      </c>
      <c r="C26" s="16">
        <v>2924734</v>
      </c>
      <c r="D26" s="16">
        <v>3562051</v>
      </c>
      <c r="E26" s="16">
        <v>9765563</v>
      </c>
      <c r="F26" s="33">
        <v>29326275</v>
      </c>
      <c r="G26" s="16">
        <v>3728841</v>
      </c>
      <c r="H26" s="16">
        <v>4664751</v>
      </c>
      <c r="I26" s="16">
        <v>13792117</v>
      </c>
      <c r="J26" s="16">
        <v>18244608</v>
      </c>
      <c r="K26" s="16">
        <f t="shared" si="0"/>
        <v>79522155</v>
      </c>
      <c r="L26" s="16">
        <f t="shared" si="1"/>
        <v>86008940</v>
      </c>
      <c r="M26" s="16">
        <v>2462051</v>
      </c>
      <c r="N26" s="16">
        <v>1100000</v>
      </c>
      <c r="O26" s="23"/>
      <c r="P26" s="23">
        <f t="shared" si="2"/>
        <v>0</v>
      </c>
    </row>
    <row r="27" spans="1:16" ht="12.75">
      <c r="A27" s="1" t="s">
        <v>38</v>
      </c>
      <c r="B27" s="24">
        <v>55012</v>
      </c>
      <c r="C27" s="16">
        <v>3520582</v>
      </c>
      <c r="D27" s="16">
        <v>1864169</v>
      </c>
      <c r="E27" s="16">
        <v>15848740</v>
      </c>
      <c r="F27" s="16">
        <v>54169827</v>
      </c>
      <c r="G27" s="16">
        <v>2201606</v>
      </c>
      <c r="H27" s="16">
        <v>6319233</v>
      </c>
      <c r="I27" s="16">
        <v>12099410</v>
      </c>
      <c r="J27" s="16">
        <v>4172697</v>
      </c>
      <c r="K27" s="16">
        <f t="shared" si="0"/>
        <v>94811513</v>
      </c>
      <c r="L27" s="16">
        <f t="shared" si="1"/>
        <v>100196264</v>
      </c>
      <c r="M27" s="16">
        <v>883629</v>
      </c>
      <c r="N27" s="16">
        <v>980540</v>
      </c>
      <c r="O27" s="23"/>
      <c r="P27" s="23">
        <f t="shared" si="2"/>
        <v>0</v>
      </c>
    </row>
    <row r="28" spans="1:16" ht="12.75">
      <c r="A28" s="1" t="s">
        <v>39</v>
      </c>
      <c r="B28" s="24">
        <v>36564</v>
      </c>
      <c r="C28" s="16">
        <v>2037914</v>
      </c>
      <c r="D28" s="16">
        <v>1036000</v>
      </c>
      <c r="E28" s="16">
        <v>11173060</v>
      </c>
      <c r="F28" s="16">
        <v>18501537</v>
      </c>
      <c r="G28" s="16">
        <v>1811043</v>
      </c>
      <c r="H28" s="16">
        <v>6270944</v>
      </c>
      <c r="I28" s="16">
        <v>5088198</v>
      </c>
      <c r="J28" s="16">
        <v>6275971</v>
      </c>
      <c r="K28" s="16">
        <f t="shared" si="0"/>
        <v>49120753</v>
      </c>
      <c r="L28" s="16">
        <f t="shared" si="1"/>
        <v>52194667</v>
      </c>
      <c r="M28" s="16">
        <v>786000</v>
      </c>
      <c r="N28" s="16">
        <v>250000</v>
      </c>
      <c r="O28" s="23"/>
      <c r="P28" s="23">
        <f t="shared" si="2"/>
        <v>0</v>
      </c>
    </row>
    <row r="29" spans="1:16" ht="12.75">
      <c r="A29" s="1" t="s">
        <v>9</v>
      </c>
      <c r="B29" s="24">
        <v>22728</v>
      </c>
      <c r="C29" s="16">
        <v>4182539</v>
      </c>
      <c r="D29" s="16">
        <v>228745</v>
      </c>
      <c r="E29" s="16">
        <v>6162511</v>
      </c>
      <c r="F29" s="16">
        <v>14088133</v>
      </c>
      <c r="G29" s="16">
        <v>1600875</v>
      </c>
      <c r="H29" s="16">
        <v>2193012</v>
      </c>
      <c r="I29" s="16">
        <v>5328509</v>
      </c>
      <c r="J29" s="16">
        <v>4336897</v>
      </c>
      <c r="K29" s="16">
        <f t="shared" si="0"/>
        <v>33709937</v>
      </c>
      <c r="L29" s="16">
        <f t="shared" si="1"/>
        <v>38121221</v>
      </c>
      <c r="M29" s="16">
        <v>228745</v>
      </c>
      <c r="N29" s="33">
        <v>0</v>
      </c>
      <c r="O29" s="23"/>
      <c r="P29" s="23">
        <f t="shared" si="2"/>
        <v>0</v>
      </c>
    </row>
    <row r="30" spans="1:16" ht="12.75">
      <c r="A30" s="1" t="s">
        <v>40</v>
      </c>
      <c r="B30" s="24">
        <v>9913</v>
      </c>
      <c r="C30" s="16">
        <v>2183727</v>
      </c>
      <c r="D30" s="16">
        <v>587062</v>
      </c>
      <c r="E30" s="16">
        <v>4812346</v>
      </c>
      <c r="F30" s="16">
        <v>5219921</v>
      </c>
      <c r="G30" s="16">
        <v>4133390</v>
      </c>
      <c r="H30" s="16">
        <v>1307514</v>
      </c>
      <c r="I30" s="16">
        <v>1756014</v>
      </c>
      <c r="J30" s="16">
        <v>4103124</v>
      </c>
      <c r="K30" s="16">
        <f t="shared" si="0"/>
        <v>21332309</v>
      </c>
      <c r="L30" s="16">
        <f t="shared" si="1"/>
        <v>24103098</v>
      </c>
      <c r="M30" s="16">
        <v>272062</v>
      </c>
      <c r="N30" s="16">
        <v>315000</v>
      </c>
      <c r="O30" s="23"/>
      <c r="P30" s="23">
        <f t="shared" si="2"/>
        <v>0</v>
      </c>
    </row>
    <row r="31" spans="1:16" ht="12.75">
      <c r="A31" s="1" t="s">
        <v>41</v>
      </c>
      <c r="B31" s="24">
        <v>57131</v>
      </c>
      <c r="C31" s="16">
        <v>7639607</v>
      </c>
      <c r="D31" s="16">
        <v>778000</v>
      </c>
      <c r="E31" s="16">
        <v>12273287</v>
      </c>
      <c r="F31" s="16">
        <v>18172063</v>
      </c>
      <c r="G31" s="16">
        <v>4207994</v>
      </c>
      <c r="H31" s="16">
        <v>5158920</v>
      </c>
      <c r="I31" s="16">
        <v>3369648</v>
      </c>
      <c r="J31" s="16">
        <v>4934981</v>
      </c>
      <c r="K31" s="16">
        <f t="shared" si="0"/>
        <v>48116893</v>
      </c>
      <c r="L31" s="16">
        <f t="shared" si="1"/>
        <v>56534500</v>
      </c>
      <c r="M31" s="16">
        <v>78000</v>
      </c>
      <c r="N31" s="16">
        <v>700000</v>
      </c>
      <c r="O31" s="23"/>
      <c r="P31" s="23">
        <f t="shared" si="2"/>
        <v>0</v>
      </c>
    </row>
    <row r="32" spans="1:16" ht="12.75">
      <c r="A32" s="1" t="s">
        <v>75</v>
      </c>
      <c r="B32" s="24">
        <v>35494</v>
      </c>
      <c r="C32" s="16">
        <v>3827613</v>
      </c>
      <c r="D32" s="16">
        <v>1793358</v>
      </c>
      <c r="E32" s="16">
        <v>7513014</v>
      </c>
      <c r="F32" s="16">
        <v>19813961</v>
      </c>
      <c r="G32" s="16">
        <v>2032997</v>
      </c>
      <c r="H32" s="16">
        <v>5195218</v>
      </c>
      <c r="I32" s="16">
        <v>4892265</v>
      </c>
      <c r="J32" s="16">
        <v>7239466</v>
      </c>
      <c r="K32" s="16">
        <f t="shared" si="0"/>
        <v>46686921</v>
      </c>
      <c r="L32" s="16">
        <f t="shared" si="1"/>
        <v>52307892</v>
      </c>
      <c r="M32" s="16">
        <v>1219884</v>
      </c>
      <c r="N32" s="16">
        <v>573474</v>
      </c>
      <c r="O32" s="23"/>
      <c r="P32" s="23">
        <f t="shared" si="2"/>
        <v>0</v>
      </c>
    </row>
    <row r="33" spans="1:16" ht="12.75">
      <c r="A33" s="1" t="s">
        <v>7</v>
      </c>
      <c r="B33" s="24">
        <v>41343</v>
      </c>
      <c r="C33" s="16">
        <v>4281955</v>
      </c>
      <c r="D33" s="16">
        <v>1328062</v>
      </c>
      <c r="E33" s="16">
        <v>5492173</v>
      </c>
      <c r="F33" s="16">
        <v>47514670</v>
      </c>
      <c r="G33" s="16">
        <v>1878463</v>
      </c>
      <c r="H33" s="16">
        <v>2649979</v>
      </c>
      <c r="I33" s="16">
        <v>9596706</v>
      </c>
      <c r="J33" s="16">
        <v>6521688</v>
      </c>
      <c r="K33" s="16">
        <f t="shared" si="0"/>
        <v>73653679</v>
      </c>
      <c r="L33" s="16">
        <f t="shared" si="1"/>
        <v>79263696</v>
      </c>
      <c r="M33" s="16">
        <v>1253062</v>
      </c>
      <c r="N33" s="16">
        <v>75000</v>
      </c>
      <c r="O33" s="23"/>
      <c r="P33" s="23">
        <f t="shared" si="2"/>
        <v>0</v>
      </c>
    </row>
    <row r="34" spans="1:16" ht="12.75">
      <c r="A34" s="1" t="s">
        <v>42</v>
      </c>
      <c r="B34" s="24">
        <v>33346</v>
      </c>
      <c r="C34" s="16">
        <v>6279118</v>
      </c>
      <c r="D34" s="16">
        <v>2182430</v>
      </c>
      <c r="E34" s="16">
        <v>13548248</v>
      </c>
      <c r="F34" s="16">
        <v>20591309</v>
      </c>
      <c r="G34" s="16">
        <v>3158360</v>
      </c>
      <c r="H34" s="16">
        <v>4097486</v>
      </c>
      <c r="I34" s="16">
        <v>7756997</v>
      </c>
      <c r="J34" s="16">
        <v>18268598</v>
      </c>
      <c r="K34" s="16">
        <f t="shared" si="0"/>
        <v>67420998</v>
      </c>
      <c r="L34" s="16">
        <f t="shared" si="1"/>
        <v>75882546</v>
      </c>
      <c r="M34" s="16">
        <v>782430</v>
      </c>
      <c r="N34" s="16">
        <v>1400000</v>
      </c>
      <c r="O34" s="23"/>
      <c r="P34" s="23">
        <f t="shared" si="2"/>
        <v>0</v>
      </c>
    </row>
    <row r="35" spans="1:16" ht="12.75">
      <c r="A35" s="1" t="s">
        <v>44</v>
      </c>
      <c r="B35" s="24">
        <v>16238</v>
      </c>
      <c r="C35" s="16">
        <v>3284644</v>
      </c>
      <c r="D35" s="16">
        <v>1407310</v>
      </c>
      <c r="E35" s="16">
        <v>7971436</v>
      </c>
      <c r="F35" s="16">
        <v>12989330</v>
      </c>
      <c r="G35" s="16">
        <v>3735740</v>
      </c>
      <c r="H35" s="16">
        <v>2801030</v>
      </c>
      <c r="I35" s="16">
        <v>5327779</v>
      </c>
      <c r="J35" s="16">
        <v>5725639</v>
      </c>
      <c r="K35" s="16">
        <f t="shared" si="0"/>
        <v>38550954</v>
      </c>
      <c r="L35" s="16">
        <f t="shared" si="1"/>
        <v>43242908</v>
      </c>
      <c r="M35" s="16">
        <v>396000</v>
      </c>
      <c r="N35" s="16">
        <v>148310</v>
      </c>
      <c r="O35" s="23">
        <v>863000</v>
      </c>
      <c r="P35" s="23">
        <f t="shared" si="2"/>
        <v>0</v>
      </c>
    </row>
    <row r="36" spans="1:16" ht="12.75">
      <c r="A36" s="1" t="s">
        <v>1</v>
      </c>
      <c r="B36" s="24">
        <v>166149</v>
      </c>
      <c r="C36" s="16">
        <v>24454774</v>
      </c>
      <c r="D36" s="16">
        <v>6955124</v>
      </c>
      <c r="E36" s="16">
        <v>36904005</v>
      </c>
      <c r="F36" s="16">
        <v>129065360</v>
      </c>
      <c r="G36" s="16">
        <v>5764943</v>
      </c>
      <c r="H36" s="16">
        <v>11328729</v>
      </c>
      <c r="I36" s="16">
        <v>23163927</v>
      </c>
      <c r="J36" s="16">
        <v>65056599</v>
      </c>
      <c r="K36" s="16">
        <f t="shared" si="0"/>
        <v>271283563</v>
      </c>
      <c r="L36" s="16">
        <f t="shared" si="1"/>
        <v>302693461</v>
      </c>
      <c r="M36" s="16">
        <v>6455124</v>
      </c>
      <c r="N36" s="16">
        <v>500000</v>
      </c>
      <c r="O36" s="23"/>
      <c r="P36" s="23">
        <f t="shared" si="2"/>
        <v>0</v>
      </c>
    </row>
    <row r="37" spans="1:16" ht="12.75">
      <c r="A37" s="1" t="s">
        <v>2</v>
      </c>
      <c r="B37" s="24">
        <v>89990</v>
      </c>
      <c r="C37" s="16">
        <v>9766382</v>
      </c>
      <c r="D37" s="16">
        <v>3292100</v>
      </c>
      <c r="E37" s="16">
        <v>25065689</v>
      </c>
      <c r="F37" s="16">
        <v>65811642</v>
      </c>
      <c r="G37" s="16">
        <v>1925787</v>
      </c>
      <c r="H37" s="16">
        <v>8122079</v>
      </c>
      <c r="I37" s="16">
        <v>13644714</v>
      </c>
      <c r="J37" s="16">
        <v>5468551</v>
      </c>
      <c r="K37" s="16">
        <f t="shared" si="0"/>
        <v>120038462</v>
      </c>
      <c r="L37" s="16">
        <f t="shared" si="1"/>
        <v>133096944</v>
      </c>
      <c r="M37" s="16">
        <v>786100</v>
      </c>
      <c r="N37" s="16">
        <v>2506000</v>
      </c>
      <c r="O37" s="23"/>
      <c r="P37" s="23">
        <f t="shared" si="2"/>
        <v>0</v>
      </c>
    </row>
    <row r="38" spans="1:16" ht="12.75">
      <c r="A38" s="1" t="s">
        <v>10</v>
      </c>
      <c r="B38" s="24">
        <v>10466</v>
      </c>
      <c r="C38" s="16">
        <v>1819629</v>
      </c>
      <c r="D38" s="16">
        <v>1050003</v>
      </c>
      <c r="E38" s="16">
        <v>5134510</v>
      </c>
      <c r="F38" s="16">
        <v>12961410</v>
      </c>
      <c r="G38" s="16">
        <v>240753</v>
      </c>
      <c r="H38" s="16">
        <v>3136746</v>
      </c>
      <c r="I38" s="16">
        <v>679349</v>
      </c>
      <c r="J38" s="16">
        <v>244576</v>
      </c>
      <c r="K38" s="16">
        <f t="shared" si="0"/>
        <v>22397344</v>
      </c>
      <c r="L38" s="16">
        <f t="shared" si="1"/>
        <v>25266976</v>
      </c>
      <c r="M38" s="16">
        <v>550001</v>
      </c>
      <c r="N38" s="16">
        <v>500002</v>
      </c>
      <c r="O38" s="23"/>
      <c r="P38" s="23">
        <f t="shared" si="2"/>
        <v>0</v>
      </c>
    </row>
    <row r="39" spans="1:16" ht="12.75">
      <c r="A39" s="1" t="s">
        <v>43</v>
      </c>
      <c r="B39" s="24">
        <v>13587</v>
      </c>
      <c r="C39" s="16">
        <v>2733073</v>
      </c>
      <c r="D39" s="16">
        <v>278171</v>
      </c>
      <c r="E39" s="16">
        <v>4697356</v>
      </c>
      <c r="F39" s="16">
        <v>10146525</v>
      </c>
      <c r="G39" s="16">
        <v>1640479</v>
      </c>
      <c r="H39" s="16">
        <v>2475069</v>
      </c>
      <c r="I39" s="16">
        <v>3346173</v>
      </c>
      <c r="J39" s="16">
        <v>3996738</v>
      </c>
      <c r="K39" s="16">
        <f t="shared" si="0"/>
        <v>26302340</v>
      </c>
      <c r="L39" s="16">
        <f t="shared" si="1"/>
        <v>29313584</v>
      </c>
      <c r="M39" s="16">
        <v>278171</v>
      </c>
      <c r="N39" s="16">
        <v>0</v>
      </c>
      <c r="O39" s="23"/>
      <c r="P39" s="23">
        <f t="shared" si="2"/>
        <v>0</v>
      </c>
    </row>
    <row r="40" spans="1:16" ht="12.75">
      <c r="A40" s="1" t="s">
        <v>8</v>
      </c>
      <c r="B40" s="24">
        <v>24464</v>
      </c>
      <c r="C40" s="16">
        <v>2255114</v>
      </c>
      <c r="D40" s="16">
        <v>1030013</v>
      </c>
      <c r="E40" s="16">
        <v>10860843</v>
      </c>
      <c r="F40" s="16">
        <v>9112422</v>
      </c>
      <c r="G40" s="16">
        <v>1097119</v>
      </c>
      <c r="H40" s="16">
        <v>3052123</v>
      </c>
      <c r="I40" s="16">
        <v>5853668</v>
      </c>
      <c r="J40" s="16">
        <v>10758935</v>
      </c>
      <c r="K40" s="16">
        <f t="shared" si="0"/>
        <v>40735110</v>
      </c>
      <c r="L40" s="16">
        <f t="shared" si="1"/>
        <v>44020237</v>
      </c>
      <c r="M40" s="16">
        <v>492013</v>
      </c>
      <c r="N40" s="33">
        <v>538000</v>
      </c>
      <c r="O40" s="23"/>
      <c r="P40" s="23">
        <f t="shared" si="2"/>
        <v>0</v>
      </c>
    </row>
    <row r="41" spans="1:16" ht="12.75">
      <c r="A41" s="1" t="s">
        <v>45</v>
      </c>
      <c r="B41" s="24">
        <v>42797</v>
      </c>
      <c r="C41" s="16">
        <v>5200835</v>
      </c>
      <c r="D41" s="16">
        <v>1478125</v>
      </c>
      <c r="E41" s="16">
        <v>12645280</v>
      </c>
      <c r="F41" s="16">
        <v>24003054</v>
      </c>
      <c r="G41" s="16">
        <v>2844699</v>
      </c>
      <c r="H41" s="16">
        <v>4817607</v>
      </c>
      <c r="I41" s="16">
        <v>7563348</v>
      </c>
      <c r="J41" s="16">
        <v>4833138</v>
      </c>
      <c r="K41" s="16">
        <f t="shared" si="0"/>
        <v>56707126</v>
      </c>
      <c r="L41" s="16">
        <f t="shared" si="1"/>
        <v>63386086</v>
      </c>
      <c r="M41" s="16">
        <v>882125</v>
      </c>
      <c r="N41" s="16">
        <v>596000</v>
      </c>
      <c r="O41" s="23"/>
      <c r="P41" s="23">
        <f t="shared" si="2"/>
        <v>0</v>
      </c>
    </row>
    <row r="42" spans="1:16" ht="12.75">
      <c r="A42" s="1" t="s">
        <v>4</v>
      </c>
      <c r="B42" s="24">
        <v>77399</v>
      </c>
      <c r="C42" s="16">
        <v>8058073</v>
      </c>
      <c r="D42" s="16">
        <v>3115894</v>
      </c>
      <c r="E42" s="16">
        <v>10629743</v>
      </c>
      <c r="F42" s="16">
        <v>47840907</v>
      </c>
      <c r="G42" s="16">
        <v>1552715</v>
      </c>
      <c r="H42" s="16">
        <v>6900603</v>
      </c>
      <c r="I42" s="16">
        <v>36988533</v>
      </c>
      <c r="J42" s="16">
        <v>24602903</v>
      </c>
      <c r="K42" s="16">
        <f t="shared" si="0"/>
        <v>128515404</v>
      </c>
      <c r="L42" s="16">
        <f t="shared" si="1"/>
        <v>139689371</v>
      </c>
      <c r="M42" s="16">
        <v>2965894</v>
      </c>
      <c r="N42" s="16">
        <v>150000</v>
      </c>
      <c r="O42" s="33">
        <v>0</v>
      </c>
      <c r="P42" s="23">
        <f t="shared" si="2"/>
        <v>0</v>
      </c>
    </row>
    <row r="43" spans="3:16" ht="12.75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P43" s="23">
        <f t="shared" si="2"/>
        <v>0</v>
      </c>
    </row>
    <row r="44" spans="1:16" ht="12.75">
      <c r="A44" t="s">
        <v>87</v>
      </c>
      <c r="B44" s="25">
        <f aca="true" t="shared" si="3" ref="B44:O44">SUM(B6:B43)</f>
        <v>1579193</v>
      </c>
      <c r="C44" s="31">
        <f t="shared" si="3"/>
        <v>168623107</v>
      </c>
      <c r="D44" s="31">
        <f t="shared" si="3"/>
        <v>79591818</v>
      </c>
      <c r="E44" s="31">
        <f t="shared" si="3"/>
        <v>359068025</v>
      </c>
      <c r="F44" s="31">
        <f t="shared" si="3"/>
        <v>959615231</v>
      </c>
      <c r="G44" s="31">
        <f t="shared" si="3"/>
        <v>121226072</v>
      </c>
      <c r="H44" s="31">
        <f t="shared" si="3"/>
        <v>189344534</v>
      </c>
      <c r="I44" s="31">
        <f t="shared" si="3"/>
        <v>330204282</v>
      </c>
      <c r="J44" s="31">
        <f t="shared" si="3"/>
        <v>428303334</v>
      </c>
      <c r="K44" s="31">
        <f t="shared" si="3"/>
        <v>2387761478</v>
      </c>
      <c r="L44" s="31">
        <f t="shared" si="3"/>
        <v>2635976403</v>
      </c>
      <c r="M44" s="31">
        <f t="shared" si="3"/>
        <v>45527468</v>
      </c>
      <c r="N44" s="31">
        <f t="shared" si="3"/>
        <v>28167695</v>
      </c>
      <c r="O44" s="31">
        <f t="shared" si="3"/>
        <v>5896655</v>
      </c>
      <c r="P44" s="31">
        <f t="shared" si="2"/>
        <v>0</v>
      </c>
    </row>
    <row r="45" spans="3:14" ht="12.75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</sheetData>
  <printOptions/>
  <pageMargins left="0.75" right="0.75" top="1" bottom="1" header="0.5" footer="0.5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esmith</dc:creator>
  <cp:keywords/>
  <dc:description/>
  <cp:lastModifiedBy> </cp:lastModifiedBy>
  <cp:lastPrinted>2008-11-24T16:50:10Z</cp:lastPrinted>
  <dcterms:created xsi:type="dcterms:W3CDTF">2000-07-12T18:49:34Z</dcterms:created>
  <dcterms:modified xsi:type="dcterms:W3CDTF">2009-10-16T15:06:43Z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1070588521</vt:i4>
  </property>
  <property fmtid="{D5CDD505-2E9C-101B-9397-08002B2CF9AE}" pid="3" name="_ReviewingToolsShownOnce">
    <vt:lpwstr/>
  </property>
</Properties>
</file>