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2009-10 Summary" sheetId="1" r:id="rId1"/>
    <sheet name="2009-10 Back-Up Data" sheetId="2" r:id="rId2"/>
  </sheets>
  <definedNames>
    <definedName name="_xlnm.Print_Titles" localSheetId="0">'2009-10 Summary'!$1:$4</definedName>
  </definedNames>
  <calcPr fullCalcOnLoad="1"/>
</workbook>
</file>

<file path=xl/sharedStrings.xml><?xml version="1.0" encoding="utf-8"?>
<sst xmlns="http://schemas.openxmlformats.org/spreadsheetml/2006/main" count="149" uniqueCount="93">
  <si>
    <t>Nassau</t>
  </si>
  <si>
    <t>Suffolk 1</t>
  </si>
  <si>
    <t>Suffolk 2</t>
  </si>
  <si>
    <t>Erie 1</t>
  </si>
  <si>
    <t>Westchester 2</t>
  </si>
  <si>
    <t>Monroe 1</t>
  </si>
  <si>
    <t>Dutchess</t>
  </si>
  <si>
    <t>Rockland</t>
  </si>
  <si>
    <t>Ulster</t>
  </si>
  <si>
    <t>Oswego</t>
  </si>
  <si>
    <t>Sullivan</t>
  </si>
  <si>
    <t>GENERAL</t>
  </si>
  <si>
    <t>ADMIN.</t>
  </si>
  <si>
    <t>CAPITAL</t>
  </si>
  <si>
    <t>ITINERANT</t>
  </si>
  <si>
    <t>EDUC</t>
  </si>
  <si>
    <t>INST</t>
  </si>
  <si>
    <t>SUPP</t>
  </si>
  <si>
    <t>OTHER</t>
  </si>
  <si>
    <t>TOTAL</t>
  </si>
  <si>
    <t>PROGRAM</t>
  </si>
  <si>
    <t>GRAND</t>
  </si>
  <si>
    <t>Albany</t>
  </si>
  <si>
    <t>Broome</t>
  </si>
  <si>
    <t>Cattaraugus</t>
  </si>
  <si>
    <t>Cayuga</t>
  </si>
  <si>
    <t>Clinton</t>
  </si>
  <si>
    <t>Erie 2</t>
  </si>
  <si>
    <t>Franklin</t>
  </si>
  <si>
    <t>Genesee</t>
  </si>
  <si>
    <t>Herkimer</t>
  </si>
  <si>
    <t>Madison</t>
  </si>
  <si>
    <t>Hamilton</t>
  </si>
  <si>
    <t>Jefferson</t>
  </si>
  <si>
    <t>Monroe 2</t>
  </si>
  <si>
    <t>Oneida</t>
  </si>
  <si>
    <t>Onondaga</t>
  </si>
  <si>
    <t>Ontario</t>
  </si>
  <si>
    <t>Orange</t>
  </si>
  <si>
    <t>Orleans</t>
  </si>
  <si>
    <t>Otsego</t>
  </si>
  <si>
    <t>Putnam</t>
  </si>
  <si>
    <t>Schuyler</t>
  </si>
  <si>
    <t>Tompkins</t>
  </si>
  <si>
    <t>St. Lawrence</t>
  </si>
  <si>
    <t>Washington</t>
  </si>
  <si>
    <t>BOCES</t>
  </si>
  <si>
    <t>Delaware</t>
  </si>
  <si>
    <t>BUDGET</t>
  </si>
  <si>
    <t>PER PUPIL</t>
  </si>
  <si>
    <t>% of TOTAL</t>
  </si>
  <si>
    <t>ADM &amp; CAP</t>
  </si>
  <si>
    <t>% of TOT</t>
  </si>
  <si>
    <t>TOT BUD</t>
  </si>
  <si>
    <t>*TOTAL*</t>
  </si>
  <si>
    <t>*AVERAGE*</t>
  </si>
  <si>
    <t>*MEDIAN*</t>
  </si>
  <si>
    <t>ADMINISTRATION</t>
  </si>
  <si>
    <t>AD BUDGET</t>
  </si>
  <si>
    <t>GEN ADM</t>
  </si>
  <si>
    <t>CP BUDGET</t>
  </si>
  <si>
    <t>% of BUDGET</t>
  </si>
  <si>
    <t>COMBINED</t>
  </si>
  <si>
    <t>EDUCATION</t>
  </si>
  <si>
    <t>SPECIAL</t>
  </si>
  <si>
    <t xml:space="preserve">Budget </t>
  </si>
  <si>
    <t>SP ED</t>
  </si>
  <si>
    <t>PER PUP</t>
  </si>
  <si>
    <t>ITIN</t>
  </si>
  <si>
    <t>SERVICES</t>
  </si>
  <si>
    <t>*MEDAIN*</t>
  </si>
  <si>
    <t>INSTRUCTION</t>
  </si>
  <si>
    <t>SUPPORT</t>
  </si>
  <si>
    <t>GEN INST</t>
  </si>
  <si>
    <t>INS SUPP</t>
  </si>
  <si>
    <t>Rensselaer</t>
  </si>
  <si>
    <t>ADMINISTRATION &amp;</t>
  </si>
  <si>
    <t>CAREER &amp; TECHNICAL</t>
  </si>
  <si>
    <t>C&amp;T ED</t>
  </si>
  <si>
    <t>INSTRUCTIONAL</t>
  </si>
  <si>
    <t>CTE</t>
  </si>
  <si>
    <t>DASNY</t>
  </si>
  <si>
    <t>PUPIL</t>
  </si>
  <si>
    <t>COUNT</t>
  </si>
  <si>
    <t xml:space="preserve">BACK-UP DATA </t>
  </si>
  <si>
    <t>Rent</t>
  </si>
  <si>
    <t>Constr</t>
  </si>
  <si>
    <t xml:space="preserve"> </t>
  </si>
  <si>
    <t>2009-10 BOCES BUDGETS</t>
  </si>
  <si>
    <t>2009-2010 BOCES Program &amp; Administrative/Capital Budgets Summary</t>
  </si>
  <si>
    <t>2009-2010 BOCES General Administration &amp; Capital Budgets</t>
  </si>
  <si>
    <t>2009-2010 CAREER &amp; TECH., Spec. Ed. and Itin. Ed. Budgets</t>
  </si>
  <si>
    <t>2009-2010 BOCES Gen. Inst., Inst Supp. and Other Prog. Budgets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</si>
</sst>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  <numFmt numFmtId="172" formatCode="&quot;$&quot;#,##0"/>
  </numFmts>
  <fonts count="5">
    <font>
      <sz val="10"/>
      <name val="Arial"/>
      <family val="0"/>
    </font>
    <font>
      <sz val="12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center"/>
    </xf>
    <xf numFmtId="44" fontId="0" fillId="0" borderId="0" xfId="17" applyAlignment="1">
      <alignment/>
    </xf>
    <xf numFmtId="10" fontId="0" fillId="0" borderId="0" xfId="21" applyNumberFormat="1" applyAlignment="1">
      <alignment/>
    </xf>
    <xf numFmtId="10" fontId="0" fillId="0" borderId="0" xfId="0" applyNumberFormat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44" fontId="0" fillId="2" borderId="0" xfId="0" applyNumberFormat="1" applyFill="1" applyAlignment="1">
      <alignment/>
    </xf>
    <xf numFmtId="10" fontId="0" fillId="2" borderId="0" xfId="0" applyNumberFormat="1" applyFill="1" applyAlignment="1">
      <alignment/>
    </xf>
    <xf numFmtId="44" fontId="0" fillId="2" borderId="0" xfId="17" applyFont="1" applyFill="1" applyAlignment="1">
      <alignment horizontal="center"/>
    </xf>
    <xf numFmtId="10" fontId="0" fillId="2" borderId="0" xfId="21" applyNumberFormat="1" applyFont="1" applyFill="1" applyAlignment="1">
      <alignment horizontal="center"/>
    </xf>
    <xf numFmtId="44" fontId="0" fillId="2" borderId="0" xfId="17" applyFill="1" applyAlignment="1">
      <alignment/>
    </xf>
    <xf numFmtId="10" fontId="0" fillId="2" borderId="0" xfId="21" applyNumberFormat="1" applyFill="1" applyAlignment="1">
      <alignment/>
    </xf>
    <xf numFmtId="44" fontId="0" fillId="2" borderId="0" xfId="17" applyFill="1" applyAlignment="1">
      <alignment horizontal="center"/>
    </xf>
    <xf numFmtId="10" fontId="0" fillId="2" borderId="0" xfId="21" applyNumberFormat="1" applyFill="1" applyAlignment="1">
      <alignment horizontal="center"/>
    </xf>
    <xf numFmtId="171" fontId="0" fillId="0" borderId="0" xfId="15" applyNumberFormat="1" applyAlignment="1">
      <alignment/>
    </xf>
    <xf numFmtId="171" fontId="0" fillId="0" borderId="0" xfId="15" applyNumberFormat="1" applyAlignment="1">
      <alignment horizontal="center"/>
    </xf>
    <xf numFmtId="168" fontId="0" fillId="0" borderId="0" xfId="17" applyNumberFormat="1" applyAlignment="1">
      <alignment/>
    </xf>
    <xf numFmtId="168" fontId="0" fillId="2" borderId="0" xfId="17" applyNumberFormat="1" applyFill="1" applyAlignment="1">
      <alignment/>
    </xf>
    <xf numFmtId="168" fontId="0" fillId="2" borderId="0" xfId="0" applyNumberFormat="1" applyFill="1" applyAlignment="1">
      <alignment/>
    </xf>
    <xf numFmtId="168" fontId="0" fillId="2" borderId="0" xfId="17" applyNumberFormat="1" applyFont="1" applyFill="1" applyAlignment="1">
      <alignment horizontal="center"/>
    </xf>
    <xf numFmtId="168" fontId="0" fillId="2" borderId="0" xfId="17" applyNumberFormat="1" applyFill="1" applyAlignment="1">
      <alignment horizontal="center"/>
    </xf>
    <xf numFmtId="171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71" fontId="0" fillId="0" borderId="0" xfId="15" applyNumberFormat="1" applyFont="1" applyAlignment="1">
      <alignment horizontal="center"/>
    </xf>
    <xf numFmtId="0" fontId="4" fillId="0" borderId="0" xfId="0" applyFont="1" applyAlignment="1">
      <alignment horizontal="center"/>
    </xf>
    <xf numFmtId="171" fontId="4" fillId="0" borderId="0" xfId="15" applyNumberFormat="1" applyFont="1" applyAlignment="1">
      <alignment horizontal="center"/>
    </xf>
    <xf numFmtId="168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168" fontId="0" fillId="0" borderId="0" xfId="0" applyNumberFormat="1" applyAlignment="1">
      <alignment/>
    </xf>
    <xf numFmtId="3" fontId="0" fillId="0" borderId="0" xfId="15" applyNumberFormat="1" applyAlignment="1">
      <alignment/>
    </xf>
    <xf numFmtId="3" fontId="0" fillId="0" borderId="0" xfId="17" applyNumberFormat="1" applyAlignment="1">
      <alignment/>
    </xf>
    <xf numFmtId="43" fontId="0" fillId="0" borderId="0" xfId="17" applyNumberFormat="1" applyAlignment="1">
      <alignment/>
    </xf>
    <xf numFmtId="171" fontId="0" fillId="0" borderId="0" xfId="15" applyNumberFormat="1" applyFont="1" applyAlignment="1">
      <alignment/>
    </xf>
    <xf numFmtId="168" fontId="0" fillId="0" borderId="0" xfId="15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Y47"/>
  <sheetViews>
    <sheetView tabSelected="1" workbookViewId="0" topLeftCell="A1">
      <selection activeCell="A1" sqref="A1"/>
    </sheetView>
  </sheetViews>
  <sheetFormatPr defaultColWidth="9.140625" defaultRowHeight="12.75"/>
  <cols>
    <col min="3" max="3" width="13.140625" style="2" bestFit="1" customWidth="1"/>
    <col min="4" max="4" width="15.140625" style="0" bestFit="1" customWidth="1"/>
    <col min="5" max="5" width="11.28125" style="0" bestFit="1" customWidth="1"/>
    <col min="6" max="6" width="11.140625" style="0" bestFit="1" customWidth="1"/>
    <col min="7" max="7" width="18.140625" style="0" bestFit="1" customWidth="1"/>
    <col min="8" max="8" width="10.7109375" style="0" bestFit="1" customWidth="1"/>
    <col min="9" max="9" width="11.421875" style="0" bestFit="1" customWidth="1"/>
    <col min="10" max="10" width="17.7109375" style="0" bestFit="1" customWidth="1"/>
    <col min="11" max="11" width="10.7109375" style="0" bestFit="1" customWidth="1"/>
    <col min="16" max="16" width="13.140625" style="2" bestFit="1" customWidth="1"/>
    <col min="17" max="17" width="14.140625" style="3" customWidth="1"/>
    <col min="18" max="18" width="12.8515625" style="3" bestFit="1" customWidth="1"/>
    <col min="19" max="19" width="11.00390625" style="4" bestFit="1" customWidth="1"/>
    <col min="20" max="20" width="13.28125" style="18" customWidth="1"/>
    <col min="21" max="21" width="12.8515625" style="3" bestFit="1" customWidth="1"/>
    <col min="22" max="22" width="12.8515625" style="4" bestFit="1" customWidth="1"/>
    <col min="23" max="23" width="12.00390625" style="3" bestFit="1" customWidth="1"/>
    <col min="28" max="28" width="13.140625" style="2" bestFit="1" customWidth="1"/>
    <col min="29" max="29" width="20.7109375" style="18" customWidth="1"/>
    <col min="30" max="30" width="12.00390625" style="3" bestFit="1" customWidth="1"/>
    <col min="31" max="31" width="9.140625" style="4" customWidth="1"/>
    <col min="32" max="32" width="14.28125" style="18" customWidth="1"/>
    <col min="33" max="33" width="10.421875" style="3" bestFit="1" customWidth="1"/>
    <col min="34" max="34" width="9.140625" style="4" customWidth="1"/>
    <col min="35" max="35" width="13.28125" style="18" customWidth="1"/>
    <col min="36" max="36" width="11.8515625" style="3" bestFit="1" customWidth="1"/>
    <col min="37" max="37" width="9.140625" style="4" customWidth="1"/>
    <col min="42" max="42" width="13.140625" style="2" bestFit="1" customWidth="1"/>
    <col min="43" max="43" width="13.421875" style="18" customWidth="1"/>
    <col min="44" max="44" width="10.7109375" style="3" bestFit="1" customWidth="1"/>
    <col min="45" max="45" width="9.57421875" style="4" bestFit="1" customWidth="1"/>
    <col min="46" max="46" width="14.7109375" style="18" customWidth="1"/>
    <col min="47" max="47" width="10.7109375" style="3" bestFit="1" customWidth="1"/>
    <col min="48" max="48" width="9.7109375" style="4" bestFit="1" customWidth="1"/>
    <col min="49" max="49" width="13.28125" style="18" customWidth="1"/>
    <col min="50" max="50" width="10.7109375" style="3" bestFit="1" customWidth="1"/>
    <col min="51" max="51" width="8.7109375" style="4" bestFit="1" customWidth="1"/>
  </cols>
  <sheetData>
    <row r="1" spans="3:51" ht="15.75">
      <c r="C1" s="38" t="s">
        <v>89</v>
      </c>
      <c r="D1" s="38"/>
      <c r="E1" s="38"/>
      <c r="F1" s="38"/>
      <c r="G1" s="38"/>
      <c r="H1" s="38"/>
      <c r="I1" s="38"/>
      <c r="J1" s="38"/>
      <c r="K1" s="38"/>
      <c r="P1" s="38" t="s">
        <v>90</v>
      </c>
      <c r="Q1" s="38"/>
      <c r="R1" s="38"/>
      <c r="S1" s="38"/>
      <c r="T1" s="38"/>
      <c r="U1" s="38"/>
      <c r="V1" s="38"/>
      <c r="W1" s="38"/>
      <c r="AB1" s="38" t="s">
        <v>91</v>
      </c>
      <c r="AC1" s="38"/>
      <c r="AD1" s="38"/>
      <c r="AE1" s="38"/>
      <c r="AF1" s="38"/>
      <c r="AG1" s="38"/>
      <c r="AH1" s="38"/>
      <c r="AI1" s="38"/>
      <c r="AJ1" s="38"/>
      <c r="AK1" s="38"/>
      <c r="AP1" s="38" t="s">
        <v>92</v>
      </c>
      <c r="AQ1" s="38"/>
      <c r="AR1" s="38"/>
      <c r="AS1" s="38"/>
      <c r="AT1" s="38"/>
      <c r="AU1" s="38"/>
      <c r="AV1" s="38"/>
      <c r="AW1" s="38"/>
      <c r="AX1" s="38"/>
      <c r="AY1" s="38"/>
    </row>
    <row r="3" spans="3:51" ht="12.75">
      <c r="C3" s="6" t="s">
        <v>46</v>
      </c>
      <c r="D3" s="6" t="s">
        <v>19</v>
      </c>
      <c r="E3" s="6" t="s">
        <v>48</v>
      </c>
      <c r="F3" s="6" t="s">
        <v>20</v>
      </c>
      <c r="G3" s="6" t="s">
        <v>76</v>
      </c>
      <c r="H3" s="6" t="s">
        <v>48</v>
      </c>
      <c r="I3" s="6" t="s">
        <v>51</v>
      </c>
      <c r="J3" s="6" t="s">
        <v>19</v>
      </c>
      <c r="K3" s="6" t="s">
        <v>53</v>
      </c>
      <c r="P3" s="6" t="s">
        <v>46</v>
      </c>
      <c r="Q3" s="10" t="s">
        <v>11</v>
      </c>
      <c r="R3" s="10" t="s">
        <v>58</v>
      </c>
      <c r="S3" s="11" t="s">
        <v>59</v>
      </c>
      <c r="T3" s="21" t="s">
        <v>13</v>
      </c>
      <c r="U3" s="10" t="s">
        <v>60</v>
      </c>
      <c r="V3" s="11" t="s">
        <v>13</v>
      </c>
      <c r="W3" s="10" t="s">
        <v>62</v>
      </c>
      <c r="AB3" s="6" t="s">
        <v>46</v>
      </c>
      <c r="AC3" s="21" t="s">
        <v>77</v>
      </c>
      <c r="AD3" s="14" t="s">
        <v>65</v>
      </c>
      <c r="AE3" s="11" t="s">
        <v>78</v>
      </c>
      <c r="AF3" s="22" t="s">
        <v>64</v>
      </c>
      <c r="AG3" s="14" t="s">
        <v>48</v>
      </c>
      <c r="AH3" s="15" t="s">
        <v>66</v>
      </c>
      <c r="AI3" s="22" t="s">
        <v>14</v>
      </c>
      <c r="AJ3" s="14" t="s">
        <v>48</v>
      </c>
      <c r="AK3" s="15" t="s">
        <v>68</v>
      </c>
      <c r="AP3" s="6" t="s">
        <v>46</v>
      </c>
      <c r="AQ3" s="22" t="s">
        <v>11</v>
      </c>
      <c r="AR3" s="14" t="s">
        <v>48</v>
      </c>
      <c r="AS3" s="15" t="s">
        <v>73</v>
      </c>
      <c r="AT3" s="21" t="s">
        <v>79</v>
      </c>
      <c r="AU3" s="14" t="s">
        <v>48</v>
      </c>
      <c r="AV3" s="15" t="s">
        <v>74</v>
      </c>
      <c r="AW3" s="22" t="s">
        <v>18</v>
      </c>
      <c r="AX3" s="14" t="s">
        <v>48</v>
      </c>
      <c r="AY3" s="15" t="s">
        <v>18</v>
      </c>
    </row>
    <row r="4" spans="3:51" ht="12.75">
      <c r="C4" s="6"/>
      <c r="D4" s="6" t="s">
        <v>20</v>
      </c>
      <c r="E4" s="6" t="s">
        <v>49</v>
      </c>
      <c r="F4" s="6" t="s">
        <v>50</v>
      </c>
      <c r="G4" s="6" t="s">
        <v>13</v>
      </c>
      <c r="H4" s="6" t="s">
        <v>49</v>
      </c>
      <c r="I4" s="6" t="s">
        <v>52</v>
      </c>
      <c r="J4" s="6" t="s">
        <v>48</v>
      </c>
      <c r="K4" s="6" t="s">
        <v>67</v>
      </c>
      <c r="P4" s="6"/>
      <c r="Q4" s="10" t="s">
        <v>57</v>
      </c>
      <c r="R4" s="10" t="s">
        <v>49</v>
      </c>
      <c r="S4" s="11" t="s">
        <v>50</v>
      </c>
      <c r="T4" s="21"/>
      <c r="U4" s="10" t="s">
        <v>49</v>
      </c>
      <c r="V4" s="11" t="s">
        <v>61</v>
      </c>
      <c r="W4" s="10" t="s">
        <v>49</v>
      </c>
      <c r="AB4" s="6"/>
      <c r="AC4" s="22" t="s">
        <v>63</v>
      </c>
      <c r="AD4" s="14" t="s">
        <v>49</v>
      </c>
      <c r="AE4" s="11" t="s">
        <v>52</v>
      </c>
      <c r="AF4" s="22" t="s">
        <v>63</v>
      </c>
      <c r="AG4" s="14" t="s">
        <v>67</v>
      </c>
      <c r="AH4" s="15" t="s">
        <v>52</v>
      </c>
      <c r="AI4" s="22" t="s">
        <v>69</v>
      </c>
      <c r="AJ4" s="14" t="s">
        <v>49</v>
      </c>
      <c r="AK4" s="15" t="s">
        <v>52</v>
      </c>
      <c r="AP4" s="6"/>
      <c r="AQ4" s="22" t="s">
        <v>71</v>
      </c>
      <c r="AR4" s="14" t="s">
        <v>49</v>
      </c>
      <c r="AS4" s="15" t="s">
        <v>52</v>
      </c>
      <c r="AT4" s="22" t="s">
        <v>72</v>
      </c>
      <c r="AU4" s="14" t="s">
        <v>49</v>
      </c>
      <c r="AV4" s="15" t="s">
        <v>52</v>
      </c>
      <c r="AW4" s="22" t="s">
        <v>69</v>
      </c>
      <c r="AX4" s="14" t="s">
        <v>49</v>
      </c>
      <c r="AY4" s="15" t="s">
        <v>52</v>
      </c>
    </row>
    <row r="6" spans="3:51" ht="12.75">
      <c r="C6" s="2" t="str">
        <f>'2009-10 Back-Up Data'!A6</f>
        <v>Albany</v>
      </c>
      <c r="D6" s="18">
        <f>'2009-10 Back-Up Data'!K6</f>
        <v>88057951</v>
      </c>
      <c r="E6" s="3">
        <f>'2009-10 Back-Up Data'!K6/'2009-10 Back-Up Data'!B6</f>
        <v>1251.4453350387266</v>
      </c>
      <c r="F6" s="4">
        <f>'2009-10 Back-Up Data'!K6/'2009-10 Back-Up Data'!L6</f>
        <v>0.898735247184531</v>
      </c>
      <c r="G6" s="18">
        <v>9921906</v>
      </c>
      <c r="H6" s="3">
        <f>('2009-10 Back-Up Data'!C6+'2009-10 Back-Up Data'!D6)/'2009-10 Back-Up Data'!B6</f>
        <v>141.00626732040078</v>
      </c>
      <c r="I6" s="4">
        <f>('2009-10 Back-Up Data'!C6+'2009-10 Back-Up Data'!D6)/'2009-10 Back-Up Data'!L6</f>
        <v>0.101264752815469</v>
      </c>
      <c r="J6" s="18">
        <f>'2009-10 Back-Up Data'!L6</f>
        <v>97979857</v>
      </c>
      <c r="K6" s="3">
        <f>'2009-10 Back-Up Data'!L6/'2009-10 Back-Up Data'!B6</f>
        <v>1392.4516023591275</v>
      </c>
      <c r="P6" s="2" t="str">
        <f>'2009-10 Back-Up Data'!A6</f>
        <v>Albany</v>
      </c>
      <c r="Q6" s="18">
        <v>7042814</v>
      </c>
      <c r="R6" s="3">
        <f>'2009-10 Back-Up Data'!C6/'2009-10 Back-Up Data'!B6</f>
        <v>100.0897321111348</v>
      </c>
      <c r="S6" s="4">
        <f>'2009-10 Back-Up Data'!C6/'2009-10 Back-Up Data'!L6</f>
        <v>0.07188022329936652</v>
      </c>
      <c r="T6" s="18">
        <v>2879092</v>
      </c>
      <c r="U6" s="3">
        <f>'2009-10 Back-Up Data'!D6/'2009-10 Back-Up Data'!B6</f>
        <v>40.91653520926597</v>
      </c>
      <c r="V6" s="4">
        <f>'2009-10 Back-Up Data'!D6/'2009-10 Back-Up Data'!L6</f>
        <v>0.02938452951610248</v>
      </c>
      <c r="W6" s="3">
        <f>SUM('2009-10 Back-Up Data'!C6+'2009-10 Back-Up Data'!D6)/'2009-10 Back-Up Data'!B6</f>
        <v>141.00626732040078</v>
      </c>
      <c r="AB6" s="2" t="str">
        <f>'2009-10 Back-Up Data'!A6</f>
        <v>Albany</v>
      </c>
      <c r="AC6" s="18">
        <v>11849350</v>
      </c>
      <c r="AD6" s="3">
        <f>'2009-10 Back-Up Data'!E6/'2009-10 Back-Up Data'!B6</f>
        <v>168.39835145313722</v>
      </c>
      <c r="AE6" s="4">
        <f>'2009-10 Back-Up Data'!E6/'2009-10 Back-Up Data'!L6</f>
        <v>0.12093659209974147</v>
      </c>
      <c r="AF6" s="18">
        <v>31096503</v>
      </c>
      <c r="AG6" s="3">
        <f>'2009-10 Back-Up Data'!F6/'2009-10 Back-Up Data'!B6</f>
        <v>441.93140055425283</v>
      </c>
      <c r="AH6" s="4">
        <f>'2009-10 Back-Up Data'!F6/'2009-10 Back-Up Data'!L6</f>
        <v>0.31737648892465725</v>
      </c>
      <c r="AI6" s="18">
        <v>5904331</v>
      </c>
      <c r="AJ6" s="3">
        <f>'2009-10 Back-Up Data'!G6/'2009-10 Back-Up Data'!B6</f>
        <v>83.91005471470191</v>
      </c>
      <c r="AK6" s="4">
        <f>'2009-10 Back-Up Data'!G6/'2009-10 Back-Up Data'!L6</f>
        <v>0.06026066153576852</v>
      </c>
      <c r="AP6" s="2" t="str">
        <f>'2009-10 Back-Up Data'!A6</f>
        <v>Albany</v>
      </c>
      <c r="AQ6" s="18">
        <v>6114847</v>
      </c>
      <c r="AR6" s="3">
        <f>'2009-10 Back-Up Data'!H6/'2009-10 Back-Up Data'!B6</f>
        <v>86.90182619199886</v>
      </c>
      <c r="AS6" s="4">
        <f>'2009-10 Back-Up Data'!H6/'2009-10 Back-Up Data'!L6</f>
        <v>0.06240922560236029</v>
      </c>
      <c r="AT6" s="18">
        <v>7853123</v>
      </c>
      <c r="AU6" s="3">
        <f>'2009-10 Back-Up Data'!I6/'2009-10 Back-Up Data'!B6</f>
        <v>111.60552831663469</v>
      </c>
      <c r="AV6" s="4">
        <f>'2009-10 Back-Up Data'!I6/'2009-10 Back-Up Data'!L6</f>
        <v>0.08015038233828</v>
      </c>
      <c r="AW6" s="18">
        <v>25239797</v>
      </c>
      <c r="AX6" s="3">
        <f>'2009-10 Back-Up Data'!J6/'2009-10 Back-Up Data'!B6</f>
        <v>358.6981738080011</v>
      </c>
      <c r="AY6" s="4">
        <f>'2009-10 Back-Up Data'!J6/'2009-10 Back-Up Data'!L6</f>
        <v>0.25760189668372346</v>
      </c>
    </row>
    <row r="7" spans="3:51" ht="12.75">
      <c r="C7" s="2" t="str">
        <f>'2009-10 Back-Up Data'!A7</f>
        <v>Broome</v>
      </c>
      <c r="D7" s="33">
        <f>'2009-10 Back-Up Data'!K7</f>
        <v>74547799</v>
      </c>
      <c r="E7" s="34">
        <f>'2009-10 Back-Up Data'!K7/'2009-10 Back-Up Data'!B7</f>
        <v>2200.218375538634</v>
      </c>
      <c r="F7" s="4">
        <f>'2009-10 Back-Up Data'!K7/'2009-10 Back-Up Data'!L7</f>
        <v>0.9401035117944606</v>
      </c>
      <c r="G7" s="33">
        <f>'2009-10 Back-Up Data'!C7+'2009-10 Back-Up Data'!D7</f>
        <v>4749638</v>
      </c>
      <c r="H7" s="34">
        <f>('2009-10 Back-Up Data'!C7+'2009-10 Back-Up Data'!D7)/'2009-10 Back-Up Data'!B7</f>
        <v>140.1817484209905</v>
      </c>
      <c r="I7" s="4">
        <f>('2009-10 Back-Up Data'!C7+'2009-10 Back-Up Data'!D7)/'2009-10 Back-Up Data'!L7</f>
        <v>0.059896488205539354</v>
      </c>
      <c r="J7" s="33">
        <f>'2009-10 Back-Up Data'!L7</f>
        <v>79297437</v>
      </c>
      <c r="K7" s="34">
        <f>'2009-10 Back-Up Data'!L7/'2009-10 Back-Up Data'!B7</f>
        <v>2340.4001239596246</v>
      </c>
      <c r="P7" s="2" t="str">
        <f>'2009-10 Back-Up Data'!A7</f>
        <v>Broome</v>
      </c>
      <c r="Q7" s="18">
        <f>'2009-10 Back-Up Data'!C7</f>
        <v>3032429</v>
      </c>
      <c r="R7" s="3">
        <f>'2009-10 Back-Up Data'!C7/'2009-10 Back-Up Data'!B7</f>
        <v>89.49970485803672</v>
      </c>
      <c r="S7" s="4">
        <f>'2009-10 Back-Up Data'!C7/'2009-10 Back-Up Data'!L7</f>
        <v>0.038241198136075946</v>
      </c>
      <c r="T7" s="18">
        <f>'2009-10 Back-Up Data'!D7</f>
        <v>1717209</v>
      </c>
      <c r="U7" s="3">
        <f>'2009-10 Back-Up Data'!D7/'2009-10 Back-Up Data'!B7</f>
        <v>50.68204356295378</v>
      </c>
      <c r="V7" s="4">
        <f>'2009-10 Back-Up Data'!D7/'2009-10 Back-Up Data'!L7</f>
        <v>0.021655290069463404</v>
      </c>
      <c r="W7" s="3">
        <f>SUM('2009-10 Back-Up Data'!C7+'2009-10 Back-Up Data'!D7)/'2009-10 Back-Up Data'!B7</f>
        <v>140.1817484209905</v>
      </c>
      <c r="AB7" s="2" t="str">
        <f>'2009-10 Back-Up Data'!A7</f>
        <v>Broome</v>
      </c>
      <c r="AC7" s="18">
        <f>'2009-10 Back-Up Data'!E7</f>
        <v>7869177</v>
      </c>
      <c r="AD7" s="3">
        <f>'2009-10 Back-Up Data'!E7/'2009-10 Back-Up Data'!B7</f>
        <v>232.2524349211971</v>
      </c>
      <c r="AE7" s="4">
        <f>'2009-10 Back-Up Data'!E7/'2009-10 Back-Up Data'!L7</f>
        <v>0.09923620860532983</v>
      </c>
      <c r="AF7" s="18">
        <f>'2009-10 Back-Up Data'!F7</f>
        <v>16864486</v>
      </c>
      <c r="AG7" s="3">
        <f>'2009-10 Back-Up Data'!F7/'2009-10 Back-Up Data'!B7</f>
        <v>497.7417507821262</v>
      </c>
      <c r="AH7" s="4">
        <f>'2009-10 Back-Up Data'!F7/'2009-10 Back-Up Data'!L7</f>
        <v>0.2126737841476516</v>
      </c>
      <c r="AI7" s="18">
        <f>'2009-10 Back-Up Data'!G7</f>
        <v>3423550</v>
      </c>
      <c r="AJ7" s="3">
        <f>'2009-10 Back-Up Data'!G7/'2009-10 Back-Up Data'!B7</f>
        <v>101.04332684021014</v>
      </c>
      <c r="AK7" s="4">
        <f>'2009-10 Back-Up Data'!G7/'2009-10 Back-Up Data'!L7</f>
        <v>0.04317352652898479</v>
      </c>
      <c r="AP7" s="2" t="str">
        <f>'2009-10 Back-Up Data'!A7</f>
        <v>Broome</v>
      </c>
      <c r="AQ7" s="18">
        <f>'2009-10 Back-Up Data'!H7</f>
        <v>9863614</v>
      </c>
      <c r="AR7" s="3">
        <f>'2009-10 Back-Up Data'!H7/'2009-10 Back-Up Data'!B7</f>
        <v>291.11664010388995</v>
      </c>
      <c r="AS7" s="4">
        <f>'2009-10 Back-Up Data'!H7/'2009-10 Back-Up Data'!L7</f>
        <v>0.12438755113863265</v>
      </c>
      <c r="AT7" s="18">
        <f>'2009-10 Back-Up Data'!I7</f>
        <v>10570388</v>
      </c>
      <c r="AU7" s="3">
        <f>'2009-10 Back-Up Data'!I7/'2009-10 Back-Up Data'!B7</f>
        <v>311.97650669972256</v>
      </c>
      <c r="AV7" s="4">
        <f>'2009-10 Back-Up Data'!I7/'2009-10 Back-Up Data'!L7</f>
        <v>0.1333004999896781</v>
      </c>
      <c r="AW7" s="18">
        <f>'2009-10 Back-Up Data'!J7</f>
        <v>25956584</v>
      </c>
      <c r="AX7" s="3">
        <f>'2009-10 Back-Up Data'!J7/'2009-10 Back-Up Data'!B7</f>
        <v>766.0877161914881</v>
      </c>
      <c r="AY7" s="4">
        <f>'2009-10 Back-Up Data'!J7/'2009-10 Back-Up Data'!L7</f>
        <v>0.3273319413841837</v>
      </c>
    </row>
    <row r="8" spans="3:51" ht="12.75">
      <c r="C8" s="2" t="str">
        <f>'2009-10 Back-Up Data'!A8</f>
        <v>Cattaraugus</v>
      </c>
      <c r="D8" s="33">
        <f>'2009-10 Back-Up Data'!K8</f>
        <v>48426000</v>
      </c>
      <c r="E8" s="34">
        <f>'2009-10 Back-Up Data'!K8/'2009-10 Back-Up Data'!B8</f>
        <v>2559.1079638535116</v>
      </c>
      <c r="F8" s="4">
        <f>'2009-10 Back-Up Data'!K8/'2009-10 Back-Up Data'!L8</f>
        <v>0.8975257158743397</v>
      </c>
      <c r="G8" s="33">
        <f>'2009-10 Back-Up Data'!C8+'2009-10 Back-Up Data'!D8</f>
        <v>5529000</v>
      </c>
      <c r="H8" s="34">
        <f>('2009-10 Back-Up Data'!C8+'2009-10 Back-Up Data'!D8)/'2009-10 Back-Up Data'!B8</f>
        <v>292.1841145695714</v>
      </c>
      <c r="I8" s="4">
        <f>('2009-10 Back-Up Data'!C8+'2009-10 Back-Up Data'!D8)/'2009-10 Back-Up Data'!L8</f>
        <v>0.10247428412566027</v>
      </c>
      <c r="J8" s="33">
        <f>'2009-10 Back-Up Data'!L8</f>
        <v>53955000</v>
      </c>
      <c r="K8" s="34">
        <f>'2009-10 Back-Up Data'!L8/'2009-10 Back-Up Data'!B8</f>
        <v>2851.2920784230832</v>
      </c>
      <c r="P8" s="2" t="str">
        <f>'2009-10 Back-Up Data'!A8</f>
        <v>Cattaraugus</v>
      </c>
      <c r="Q8" s="18">
        <f>'2009-10 Back-Up Data'!C8</f>
        <v>2743000</v>
      </c>
      <c r="R8" s="3">
        <f>'2009-10 Back-Up Data'!C8/'2009-10 Back-Up Data'!B8</f>
        <v>144.95587380436507</v>
      </c>
      <c r="S8" s="4">
        <f>'2009-10 Back-Up Data'!C8/'2009-10 Back-Up Data'!L8</f>
        <v>0.05083866184783616</v>
      </c>
      <c r="T8" s="18">
        <f>'2009-10 Back-Up Data'!D8</f>
        <v>2786000</v>
      </c>
      <c r="U8" s="3">
        <f>'2009-10 Back-Up Data'!D8/'2009-10 Back-Up Data'!B8</f>
        <v>147.22824076520635</v>
      </c>
      <c r="V8" s="4">
        <f>'2009-10 Back-Up Data'!D8/'2009-10 Back-Up Data'!L8</f>
        <v>0.05163562227782411</v>
      </c>
      <c r="W8" s="3">
        <f>SUM('2009-10 Back-Up Data'!C8+'2009-10 Back-Up Data'!D8)/'2009-10 Back-Up Data'!B8</f>
        <v>292.1841145695714</v>
      </c>
      <c r="AB8" s="2" t="str">
        <f>'2009-10 Back-Up Data'!A8</f>
        <v>Cattaraugus</v>
      </c>
      <c r="AC8" s="18">
        <f>'2009-10 Back-Up Data'!E8</f>
        <v>8567361</v>
      </c>
      <c r="AD8" s="3">
        <f>'2009-10 Back-Up Data'!E8/'2009-10 Back-Up Data'!B8</f>
        <v>452.74855995349577</v>
      </c>
      <c r="AE8" s="4">
        <f>'2009-10 Back-Up Data'!E8/'2009-10 Back-Up Data'!L8</f>
        <v>0.15878715596330276</v>
      </c>
      <c r="AF8" s="18">
        <f>'2009-10 Back-Up Data'!F8</f>
        <v>13697193</v>
      </c>
      <c r="AG8" s="3">
        <f>'2009-10 Back-Up Data'!F8/'2009-10 Back-Up Data'!B8</f>
        <v>723.8383448713206</v>
      </c>
      <c r="AH8" s="4">
        <f>'2009-10 Back-Up Data'!F8/'2009-10 Back-Up Data'!L8</f>
        <v>0.25386327495134836</v>
      </c>
      <c r="AI8" s="18">
        <f>'2009-10 Back-Up Data'!G8</f>
        <v>5477107</v>
      </c>
      <c r="AJ8" s="3">
        <f>'2009-10 Back-Up Data'!G8/'2009-10 Back-Up Data'!B8</f>
        <v>289.44179041378214</v>
      </c>
      <c r="AK8" s="4">
        <f>'2009-10 Back-Up Data'!G8/'2009-10 Back-Up Data'!L8</f>
        <v>0.10151250115837272</v>
      </c>
      <c r="AP8" s="2" t="str">
        <f>'2009-10 Back-Up Data'!A8</f>
        <v>Cattaraugus</v>
      </c>
      <c r="AQ8" s="18">
        <f>'2009-10 Back-Up Data'!H8</f>
        <v>4670038</v>
      </c>
      <c r="AR8" s="3">
        <f>'2009-10 Back-Up Data'!H8/'2009-10 Back-Up Data'!B8</f>
        <v>246.79162923426517</v>
      </c>
      <c r="AS8" s="4">
        <f>'2009-10 Back-Up Data'!H8/'2009-10 Back-Up Data'!L8</f>
        <v>0.08655431378000185</v>
      </c>
      <c r="AT8" s="18">
        <f>'2009-10 Back-Up Data'!I8</f>
        <v>8481522</v>
      </c>
      <c r="AU8" s="3">
        <f>'2009-10 Back-Up Data'!I8/'2009-10 Back-Up Data'!B8</f>
        <v>448.21233419648047</v>
      </c>
      <c r="AV8" s="4">
        <f>'2009-10 Back-Up Data'!I8/'2009-10 Back-Up Data'!L8</f>
        <v>0.15719621907144843</v>
      </c>
      <c r="AW8" s="18">
        <f>'2009-10 Back-Up Data'!J8</f>
        <v>7532789</v>
      </c>
      <c r="AX8" s="3">
        <f>'2009-10 Back-Up Data'!J8/'2009-10 Back-Up Data'!B8</f>
        <v>398.0758336416002</v>
      </c>
      <c r="AY8" s="4">
        <f>'2009-10 Back-Up Data'!J8/'2009-10 Back-Up Data'!L8</f>
        <v>0.1396124362895005</v>
      </c>
    </row>
    <row r="9" spans="3:51" ht="12.75">
      <c r="C9" s="2" t="str">
        <f>'2009-10 Back-Up Data'!A9</f>
        <v>Cayuga</v>
      </c>
      <c r="D9" s="33">
        <f>'2009-10 Back-Up Data'!K9</f>
        <v>25609627</v>
      </c>
      <c r="E9" s="34">
        <f>'2009-10 Back-Up Data'!K9/'2009-10 Back-Up Data'!B9</f>
        <v>1907.1810396187072</v>
      </c>
      <c r="F9" s="4">
        <f>'2009-10 Back-Up Data'!K9/'2009-10 Back-Up Data'!L9</f>
        <v>0.9376599372384784</v>
      </c>
      <c r="G9" s="33">
        <f>'2009-10 Back-Up Data'!C9+'2009-10 Back-Up Data'!D9</f>
        <v>1702649</v>
      </c>
      <c r="H9" s="34">
        <f>('2009-10 Back-Up Data'!C9+'2009-10 Back-Up Data'!D9)/'2009-10 Back-Up Data'!B9</f>
        <v>126.79840631516235</v>
      </c>
      <c r="I9" s="4">
        <f>('2009-10 Back-Up Data'!C9+'2009-10 Back-Up Data'!D9)/'2009-10 Back-Up Data'!L9</f>
        <v>0.0623400627615216</v>
      </c>
      <c r="J9" s="33">
        <f>'2009-10 Back-Up Data'!L9</f>
        <v>27312276</v>
      </c>
      <c r="K9" s="34">
        <f>'2009-10 Back-Up Data'!L9/'2009-10 Back-Up Data'!B9</f>
        <v>2033.9794459338696</v>
      </c>
      <c r="P9" s="2" t="str">
        <f>'2009-10 Back-Up Data'!A9</f>
        <v>Cayuga</v>
      </c>
      <c r="Q9" s="18">
        <f>'2009-10 Back-Up Data'!C9</f>
        <v>1416779</v>
      </c>
      <c r="R9" s="3">
        <f>'2009-10 Back-Up Data'!C9/'2009-10 Back-Up Data'!B9</f>
        <v>105.50930890676199</v>
      </c>
      <c r="S9" s="4">
        <f>'2009-10 Back-Up Data'!C9/'2009-10 Back-Up Data'!L9</f>
        <v>0.05187334076442403</v>
      </c>
      <c r="T9" s="18">
        <f>'2009-10 Back-Up Data'!D9</f>
        <v>285870</v>
      </c>
      <c r="U9" s="3">
        <f>'2009-10 Back-Up Data'!D9/'2009-10 Back-Up Data'!B9</f>
        <v>21.28909740840036</v>
      </c>
      <c r="V9" s="4">
        <f>'2009-10 Back-Up Data'!D9/'2009-10 Back-Up Data'!L9</f>
        <v>0.01046672199709757</v>
      </c>
      <c r="W9" s="3">
        <f>SUM('2009-10 Back-Up Data'!C9+'2009-10 Back-Up Data'!D9)/'2009-10 Back-Up Data'!B9</f>
        <v>126.79840631516235</v>
      </c>
      <c r="AB9" s="2" t="str">
        <f>'2009-10 Back-Up Data'!A9</f>
        <v>Cayuga</v>
      </c>
      <c r="AC9" s="18">
        <f>'2009-10 Back-Up Data'!E9</f>
        <v>5604962</v>
      </c>
      <c r="AD9" s="3">
        <f>'2009-10 Back-Up Data'!E9/'2009-10 Back-Up Data'!B9</f>
        <v>417.4085492999702</v>
      </c>
      <c r="AE9" s="4">
        <f>'2009-10 Back-Up Data'!E9/'2009-10 Back-Up Data'!L9</f>
        <v>0.20521768306676455</v>
      </c>
      <c r="AF9" s="18">
        <f>'2009-10 Back-Up Data'!F9</f>
        <v>7556455</v>
      </c>
      <c r="AG9" s="3">
        <f>'2009-10 Back-Up Data'!F9/'2009-10 Back-Up Data'!B9</f>
        <v>562.7386803693774</v>
      </c>
      <c r="AH9" s="4">
        <f>'2009-10 Back-Up Data'!F9/'2009-10 Back-Up Data'!L9</f>
        <v>0.2766688136865635</v>
      </c>
      <c r="AI9" s="18">
        <f>'2009-10 Back-Up Data'!G9</f>
        <v>1058610</v>
      </c>
      <c r="AJ9" s="3">
        <f>'2009-10 Back-Up Data'!G9/'2009-10 Back-Up Data'!B9</f>
        <v>78.83601429848079</v>
      </c>
      <c r="AK9" s="4">
        <f>'2009-10 Back-Up Data'!G9/'2009-10 Back-Up Data'!L9</f>
        <v>0.03875949408244117</v>
      </c>
      <c r="AP9" s="2" t="str">
        <f>'2009-10 Back-Up Data'!A9</f>
        <v>Cayuga</v>
      </c>
      <c r="AQ9" s="18">
        <f>'2009-10 Back-Up Data'!H9</f>
        <v>3346143</v>
      </c>
      <c r="AR9" s="3">
        <f>'2009-10 Back-Up Data'!H9/'2009-10 Back-Up Data'!B9</f>
        <v>249.1914655942806</v>
      </c>
      <c r="AS9" s="4">
        <f>'2009-10 Back-Up Data'!H9/'2009-10 Back-Up Data'!L9</f>
        <v>0.12251424963631738</v>
      </c>
      <c r="AT9" s="18">
        <f>'2009-10 Back-Up Data'!I9</f>
        <v>3817375</v>
      </c>
      <c r="AU9" s="3">
        <f>'2009-10 Back-Up Data'!I9/'2009-10 Back-Up Data'!B9</f>
        <v>284.2847036044087</v>
      </c>
      <c r="AV9" s="4">
        <f>'2009-10 Back-Up Data'!I9/'2009-10 Back-Up Data'!L9</f>
        <v>0.13976773667635756</v>
      </c>
      <c r="AW9" s="18">
        <f>'2009-10 Back-Up Data'!J9</f>
        <v>4226082</v>
      </c>
      <c r="AX9" s="3">
        <f>'2009-10 Back-Up Data'!J9/'2009-10 Back-Up Data'!B9</f>
        <v>314.72162645218947</v>
      </c>
      <c r="AY9" s="4">
        <f>'2009-10 Back-Up Data'!J9/'2009-10 Back-Up Data'!L9</f>
        <v>0.15473196009003423</v>
      </c>
    </row>
    <row r="10" spans="3:51" ht="12.75">
      <c r="C10" s="2" t="str">
        <f>'2009-10 Back-Up Data'!A10</f>
        <v>Clinton</v>
      </c>
      <c r="D10" s="33">
        <f>'2009-10 Back-Up Data'!K10</f>
        <v>32909030</v>
      </c>
      <c r="E10" s="34">
        <f>'2009-10 Back-Up Data'!K10/'2009-10 Back-Up Data'!B10</f>
        <v>2181.1393160127254</v>
      </c>
      <c r="F10" s="4">
        <f>'2009-10 Back-Up Data'!K10/'2009-10 Back-Up Data'!L10</f>
        <v>0.9266842729666009</v>
      </c>
      <c r="G10" s="33">
        <f>'2009-10 Back-Up Data'!C10+'2009-10 Back-Up Data'!D10</f>
        <v>2603637</v>
      </c>
      <c r="H10" s="34">
        <f>('2009-10 Back-Up Data'!C10+'2009-10 Back-Up Data'!D10)/'2009-10 Back-Up Data'!B10</f>
        <v>172.5634278897137</v>
      </c>
      <c r="I10" s="4">
        <f>('2009-10 Back-Up Data'!C10+'2009-10 Back-Up Data'!D10)/'2009-10 Back-Up Data'!L10</f>
        <v>0.0733157270333991</v>
      </c>
      <c r="J10" s="33">
        <f>'2009-10 Back-Up Data'!L10</f>
        <v>35512667</v>
      </c>
      <c r="K10" s="34">
        <f>'2009-10 Back-Up Data'!L10/'2009-10 Back-Up Data'!B10</f>
        <v>2353.702743902439</v>
      </c>
      <c r="P10" s="2" t="str">
        <f>'2009-10 Back-Up Data'!A10</f>
        <v>Clinton</v>
      </c>
      <c r="Q10" s="18">
        <f>'2009-10 Back-Up Data'!C10</f>
        <v>1809542</v>
      </c>
      <c r="R10" s="3">
        <f>'2009-10 Back-Up Data'!C10/'2009-10 Back-Up Data'!B10</f>
        <v>119.93252916224814</v>
      </c>
      <c r="S10" s="4">
        <f>'2009-10 Back-Up Data'!C10/'2009-10 Back-Up Data'!L10</f>
        <v>0.05095483253904867</v>
      </c>
      <c r="T10" s="18">
        <f>'2009-10 Back-Up Data'!D10</f>
        <v>794095</v>
      </c>
      <c r="U10" s="3">
        <f>'2009-10 Back-Up Data'!D10/'2009-10 Back-Up Data'!B10</f>
        <v>52.630898727465535</v>
      </c>
      <c r="V10" s="4">
        <f>'2009-10 Back-Up Data'!D10/'2009-10 Back-Up Data'!L10</f>
        <v>0.022360894494350424</v>
      </c>
      <c r="W10" s="3">
        <f>SUM('2009-10 Back-Up Data'!C10+'2009-10 Back-Up Data'!D10)/'2009-10 Back-Up Data'!B10</f>
        <v>172.5634278897137</v>
      </c>
      <c r="AB10" s="2" t="str">
        <f>'2009-10 Back-Up Data'!A10</f>
        <v>Clinton</v>
      </c>
      <c r="AC10" s="18">
        <f>'2009-10 Back-Up Data'!E10</f>
        <v>7588416</v>
      </c>
      <c r="AD10" s="3">
        <f>'2009-10 Back-Up Data'!E10/'2009-10 Back-Up Data'!B10</f>
        <v>502.9437963944857</v>
      </c>
      <c r="AE10" s="4">
        <f>'2009-10 Back-Up Data'!E10/'2009-10 Back-Up Data'!L10</f>
        <v>0.21368195185115216</v>
      </c>
      <c r="AF10" s="18">
        <f>'2009-10 Back-Up Data'!F10</f>
        <v>15172009</v>
      </c>
      <c r="AG10" s="3">
        <f>'2009-10 Back-Up Data'!F10/'2009-10 Back-Up Data'!B10</f>
        <v>1005.5679347826087</v>
      </c>
      <c r="AH10" s="4">
        <f>'2009-10 Back-Up Data'!F10/'2009-10 Back-Up Data'!L10</f>
        <v>0.4272280930069262</v>
      </c>
      <c r="AI10" s="18">
        <f>'2009-10 Back-Up Data'!G10</f>
        <v>3133000</v>
      </c>
      <c r="AJ10" s="3">
        <f>'2009-10 Back-Up Data'!G10/'2009-10 Back-Up Data'!B10</f>
        <v>207.64846235418875</v>
      </c>
      <c r="AK10" s="4">
        <f>'2009-10 Back-Up Data'!G10/'2009-10 Back-Up Data'!L10</f>
        <v>0.08822204201109424</v>
      </c>
      <c r="AP10" s="2" t="str">
        <f>'2009-10 Back-Up Data'!A10</f>
        <v>Clinton</v>
      </c>
      <c r="AQ10" s="18">
        <f>'2009-10 Back-Up Data'!H10</f>
        <v>754844</v>
      </c>
      <c r="AR10" s="3">
        <f>'2009-10 Back-Up Data'!H10/'2009-10 Back-Up Data'!B10</f>
        <v>50.02942735949099</v>
      </c>
      <c r="AS10" s="4">
        <f>'2009-10 Back-Up Data'!H10/'2009-10 Back-Up Data'!L10</f>
        <v>0.02125562690067744</v>
      </c>
      <c r="AT10" s="18">
        <f>'2009-10 Back-Up Data'!I10</f>
        <v>2244782</v>
      </c>
      <c r="AU10" s="3">
        <f>'2009-10 Back-Up Data'!I10/'2009-10 Back-Up Data'!B10</f>
        <v>148.7792948038176</v>
      </c>
      <c r="AV10" s="4">
        <f>'2009-10 Back-Up Data'!I10/'2009-10 Back-Up Data'!L10</f>
        <v>0.0632107411138679</v>
      </c>
      <c r="AW10" s="18">
        <f>'2009-10 Back-Up Data'!J10</f>
        <v>4015979</v>
      </c>
      <c r="AX10" s="3">
        <f>'2009-10 Back-Up Data'!J10/'2009-10 Back-Up Data'!B10</f>
        <v>266.1704003181336</v>
      </c>
      <c r="AY10" s="4">
        <f>'2009-10 Back-Up Data'!J10/'2009-10 Back-Up Data'!L10</f>
        <v>0.11308581808288293</v>
      </c>
    </row>
    <row r="11" spans="3:51" ht="12.75">
      <c r="C11" s="2" t="str">
        <f>'2009-10 Back-Up Data'!A11</f>
        <v>Delaware</v>
      </c>
      <c r="D11" s="33">
        <f>'2009-10 Back-Up Data'!K11</f>
        <v>34268862</v>
      </c>
      <c r="E11" s="34">
        <f>'2009-10 Back-Up Data'!K11/'2009-10 Back-Up Data'!B11</f>
        <v>2422.683775185578</v>
      </c>
      <c r="F11" s="4">
        <f>'2009-10 Back-Up Data'!K11/'2009-10 Back-Up Data'!L11</f>
        <v>0.8368781644666973</v>
      </c>
      <c r="G11" s="33">
        <f>'2009-10 Back-Up Data'!C11+'2009-10 Back-Up Data'!D11</f>
        <v>6679586</v>
      </c>
      <c r="H11" s="34">
        <f>('2009-10 Back-Up Data'!C11+'2009-10 Back-Up Data'!D11)/'2009-10 Back-Up Data'!B11</f>
        <v>472.2224107458466</v>
      </c>
      <c r="I11" s="4">
        <f>('2009-10 Back-Up Data'!C11+'2009-10 Back-Up Data'!D11)/'2009-10 Back-Up Data'!L11</f>
        <v>0.16312183553330276</v>
      </c>
      <c r="J11" s="33">
        <f>'2009-10 Back-Up Data'!L11</f>
        <v>40948448</v>
      </c>
      <c r="K11" s="34">
        <f>'2009-10 Back-Up Data'!L11/'2009-10 Back-Up Data'!B11</f>
        <v>2894.9061859314247</v>
      </c>
      <c r="P11" s="2" t="str">
        <f>'2009-10 Back-Up Data'!A11</f>
        <v>Delaware</v>
      </c>
      <c r="Q11" s="18">
        <f>'2009-10 Back-Up Data'!C11</f>
        <v>2194664</v>
      </c>
      <c r="R11" s="3">
        <f>'2009-10 Back-Up Data'!C11/'2009-10 Back-Up Data'!B11</f>
        <v>155.154754330152</v>
      </c>
      <c r="S11" s="4">
        <f>'2009-10 Back-Up Data'!C11/'2009-10 Back-Up Data'!L11</f>
        <v>0.05359577974725684</v>
      </c>
      <c r="T11" s="18">
        <f>'2009-10 Back-Up Data'!D11</f>
        <v>4484922</v>
      </c>
      <c r="U11" s="3">
        <f>'2009-10 Back-Up Data'!D11/'2009-10 Back-Up Data'!B11</f>
        <v>317.0676564156946</v>
      </c>
      <c r="V11" s="4">
        <f>'2009-10 Back-Up Data'!D11/'2009-10 Back-Up Data'!L11</f>
        <v>0.1095260557860459</v>
      </c>
      <c r="W11" s="3">
        <f>SUM('2009-10 Back-Up Data'!C11+'2009-10 Back-Up Data'!D11)/'2009-10 Back-Up Data'!B11</f>
        <v>472.2224107458466</v>
      </c>
      <c r="AB11" s="2" t="str">
        <f>'2009-10 Back-Up Data'!A11</f>
        <v>Delaware</v>
      </c>
      <c r="AC11" s="18">
        <f>'2009-10 Back-Up Data'!E11</f>
        <v>6854414</v>
      </c>
      <c r="AD11" s="3">
        <f>'2009-10 Back-Up Data'!E11/'2009-10 Back-Up Data'!B11</f>
        <v>484.5821138211382</v>
      </c>
      <c r="AE11" s="4">
        <f>'2009-10 Back-Up Data'!E11/'2009-10 Back-Up Data'!L11</f>
        <v>0.16739130137484087</v>
      </c>
      <c r="AF11" s="18">
        <f>'2009-10 Back-Up Data'!F11</f>
        <v>9719964</v>
      </c>
      <c r="AG11" s="3">
        <f>'2009-10 Back-Up Data'!F11/'2009-10 Back-Up Data'!B11</f>
        <v>687.166065747614</v>
      </c>
      <c r="AH11" s="4">
        <f>'2009-10 Back-Up Data'!F11/'2009-10 Back-Up Data'!L11</f>
        <v>0.23737075456437323</v>
      </c>
      <c r="AI11" s="18">
        <f>'2009-10 Back-Up Data'!G11</f>
        <v>2089879</v>
      </c>
      <c r="AJ11" s="3">
        <f>'2009-10 Back-Up Data'!G11/'2009-10 Back-Up Data'!B11</f>
        <v>147.74683633792858</v>
      </c>
      <c r="AK11" s="4">
        <f>'2009-10 Back-Up Data'!G11/'2009-10 Back-Up Data'!L11</f>
        <v>0.051036830504540734</v>
      </c>
      <c r="AP11" s="2" t="str">
        <f>'2009-10 Back-Up Data'!A11</f>
        <v>Delaware</v>
      </c>
      <c r="AQ11" s="18">
        <f>'2009-10 Back-Up Data'!H11</f>
        <v>2332229</v>
      </c>
      <c r="AR11" s="3">
        <f>'2009-10 Back-Up Data'!H11/'2009-10 Back-Up Data'!B11</f>
        <v>164.88009897490278</v>
      </c>
      <c r="AS11" s="4">
        <f>'2009-10 Back-Up Data'!H11/'2009-10 Back-Up Data'!L11</f>
        <v>0.05695524773002386</v>
      </c>
      <c r="AT11" s="18">
        <f>'2009-10 Back-Up Data'!I11</f>
        <v>6632346</v>
      </c>
      <c r="AU11" s="3">
        <f>'2009-10 Back-Up Data'!I11/'2009-10 Back-Up Data'!B11</f>
        <v>468.88271474019086</v>
      </c>
      <c r="AV11" s="4">
        <f>'2009-10 Back-Up Data'!I11/'2009-10 Back-Up Data'!L11</f>
        <v>0.16196818985667052</v>
      </c>
      <c r="AW11" s="18">
        <f>'2009-10 Back-Up Data'!J11</f>
        <v>6640030</v>
      </c>
      <c r="AX11" s="3">
        <f>'2009-10 Back-Up Data'!J11/'2009-10 Back-Up Data'!B11</f>
        <v>469.42594556380345</v>
      </c>
      <c r="AY11" s="4">
        <f>'2009-10 Back-Up Data'!J11/'2009-10 Back-Up Data'!L11</f>
        <v>0.16215584043624803</v>
      </c>
    </row>
    <row r="12" spans="3:51" ht="12.75">
      <c r="C12" s="2" t="str">
        <f>'2009-10 Back-Up Data'!A12</f>
        <v>Dutchess</v>
      </c>
      <c r="D12" s="33">
        <f>'2009-10 Back-Up Data'!K12</f>
        <v>44462050</v>
      </c>
      <c r="E12" s="34">
        <f>'2009-10 Back-Up Data'!K12/'2009-10 Back-Up Data'!B12</f>
        <v>964.365036330116</v>
      </c>
      <c r="F12" s="4">
        <f>'2009-10 Back-Up Data'!K12/'2009-10 Back-Up Data'!L12</f>
        <v>0.8910344206197582</v>
      </c>
      <c r="G12" s="33">
        <f>'2009-10 Back-Up Data'!C12+'2009-10 Back-Up Data'!D12</f>
        <v>5437313</v>
      </c>
      <c r="H12" s="34">
        <f>('2009-10 Back-Up Data'!C12+'2009-10 Back-Up Data'!D12)/'2009-10 Back-Up Data'!B12</f>
        <v>117.93326103459495</v>
      </c>
      <c r="I12" s="4">
        <f>('2009-10 Back-Up Data'!C12+'2009-10 Back-Up Data'!D12)/'2009-10 Back-Up Data'!L12</f>
        <v>0.10896557938024179</v>
      </c>
      <c r="J12" s="33">
        <f>'2009-10 Back-Up Data'!L12</f>
        <v>49899363</v>
      </c>
      <c r="K12" s="34">
        <f>'2009-10 Back-Up Data'!L12/'2009-10 Back-Up Data'!B12</f>
        <v>1082.298297364711</v>
      </c>
      <c r="P12" s="2" t="str">
        <f>'2009-10 Back-Up Data'!A12</f>
        <v>Dutchess</v>
      </c>
      <c r="Q12" s="18">
        <f>'2009-10 Back-Up Data'!C12</f>
        <v>3625965</v>
      </c>
      <c r="R12" s="3">
        <f>'2009-10 Back-Up Data'!C12/'2009-10 Back-Up Data'!B12</f>
        <v>78.64580848064202</v>
      </c>
      <c r="S12" s="4">
        <f>'2009-10 Back-Up Data'!C12/'2009-10 Back-Up Data'!L12</f>
        <v>0.07266555687294045</v>
      </c>
      <c r="T12" s="18">
        <f>'2009-10 Back-Up Data'!D12</f>
        <v>1811348</v>
      </c>
      <c r="U12" s="3">
        <f>'2009-10 Back-Up Data'!D12/'2009-10 Back-Up Data'!B12</f>
        <v>39.28745255395293</v>
      </c>
      <c r="V12" s="4">
        <f>'2009-10 Back-Up Data'!D12/'2009-10 Back-Up Data'!L12</f>
        <v>0.03630002250730135</v>
      </c>
      <c r="W12" s="3">
        <f>SUM('2009-10 Back-Up Data'!C12+'2009-10 Back-Up Data'!D12)/'2009-10 Back-Up Data'!B12</f>
        <v>117.93326103459495</v>
      </c>
      <c r="AB12" s="2" t="str">
        <f>'2009-10 Back-Up Data'!A12</f>
        <v>Dutchess</v>
      </c>
      <c r="AC12" s="18">
        <f>'2009-10 Back-Up Data'!E12</f>
        <v>7290996</v>
      </c>
      <c r="AD12" s="3">
        <f>'2009-10 Back-Up Data'!E12/'2009-10 Back-Up Data'!B12</f>
        <v>158.13894371543216</v>
      </c>
      <c r="AE12" s="4">
        <f>'2009-10 Back-Up Data'!E12/'2009-10 Back-Up Data'!L12</f>
        <v>0.1461140095115042</v>
      </c>
      <c r="AF12" s="18">
        <f>'2009-10 Back-Up Data'!F12</f>
        <v>21026666</v>
      </c>
      <c r="AG12" s="3">
        <f>'2009-10 Back-Up Data'!F12/'2009-10 Back-Up Data'!B12</f>
        <v>456.0604272855439</v>
      </c>
      <c r="AH12" s="4">
        <f>'2009-10 Back-Up Data'!F12/'2009-10 Back-Up Data'!L12</f>
        <v>0.42138145130229415</v>
      </c>
      <c r="AI12" s="18">
        <f>'2009-10 Back-Up Data'!G12</f>
        <v>1364619</v>
      </c>
      <c r="AJ12" s="3">
        <f>'2009-10 Back-Up Data'!G12/'2009-10 Back-Up Data'!B12</f>
        <v>29.598069623685067</v>
      </c>
      <c r="AK12" s="4">
        <f>'2009-10 Back-Up Data'!G12/'2009-10 Back-Up Data'!L12</f>
        <v>0.027347423252677593</v>
      </c>
      <c r="AP12" s="2" t="str">
        <f>'2009-10 Back-Up Data'!A12</f>
        <v>Dutchess</v>
      </c>
      <c r="AQ12" s="18">
        <f>'2009-10 Back-Up Data'!H12</f>
        <v>2718541</v>
      </c>
      <c r="AR12" s="3">
        <f>'2009-10 Back-Up Data'!H12/'2009-10 Back-Up Data'!B12</f>
        <v>58.96412536601236</v>
      </c>
      <c r="AS12" s="4">
        <f>'2009-10 Back-Up Data'!H12/'2009-10 Back-Up Data'!L12</f>
        <v>0.05448047503131453</v>
      </c>
      <c r="AT12" s="18">
        <f>'2009-10 Back-Up Data'!I12</f>
        <v>6059397</v>
      </c>
      <c r="AU12" s="3">
        <f>'2009-10 Back-Up Data'!I12/'2009-10 Back-Up Data'!B12</f>
        <v>131.42602754581932</v>
      </c>
      <c r="AV12" s="4">
        <f>'2009-10 Back-Up Data'!I12/'2009-10 Back-Up Data'!L12</f>
        <v>0.12143235175166464</v>
      </c>
      <c r="AW12" s="18">
        <f>'2009-10 Back-Up Data'!J12</f>
        <v>6001831</v>
      </c>
      <c r="AX12" s="3">
        <f>'2009-10 Back-Up Data'!J12/'2009-10 Back-Up Data'!B12</f>
        <v>130.17744279362324</v>
      </c>
      <c r="AY12" s="4">
        <f>'2009-10 Back-Up Data'!J12/'2009-10 Back-Up Data'!L12</f>
        <v>0.12027870977030308</v>
      </c>
    </row>
    <row r="13" spans="3:51" ht="12.75">
      <c r="C13" s="2" t="str">
        <f>'2009-10 Back-Up Data'!A13</f>
        <v>Erie 1</v>
      </c>
      <c r="D13" s="33">
        <f>'2009-10 Back-Up Data'!K13</f>
        <v>100430049</v>
      </c>
      <c r="E13" s="34">
        <f>'2009-10 Back-Up Data'!K13/'2009-10 Back-Up Data'!B13</f>
        <v>1369.152156723743</v>
      </c>
      <c r="F13" s="4">
        <f>'2009-10 Back-Up Data'!K13/'2009-10 Back-Up Data'!L13</f>
        <v>0.9480210497384859</v>
      </c>
      <c r="G13" s="33">
        <f>'2009-10 Back-Up Data'!C13+'2009-10 Back-Up Data'!D13</f>
        <v>5506469</v>
      </c>
      <c r="H13" s="34">
        <f>('2009-10 Back-Up Data'!C13+'2009-10 Back-Up Data'!D13)/'2009-10 Back-Up Data'!B13</f>
        <v>75.06910513687426</v>
      </c>
      <c r="I13" s="4">
        <f>('2009-10 Back-Up Data'!C13+'2009-10 Back-Up Data'!D13)/'2009-10 Back-Up Data'!L13</f>
        <v>0.05197895026151417</v>
      </c>
      <c r="J13" s="33">
        <f>'2009-10 Back-Up Data'!L13</f>
        <v>105936518</v>
      </c>
      <c r="K13" s="34">
        <f>'2009-10 Back-Up Data'!L13/'2009-10 Back-Up Data'!B13</f>
        <v>1444.2212618606172</v>
      </c>
      <c r="P13" s="2" t="str">
        <f>'2009-10 Back-Up Data'!A13</f>
        <v>Erie 1</v>
      </c>
      <c r="Q13" s="18">
        <f>'2009-10 Back-Up Data'!C13</f>
        <v>2939482</v>
      </c>
      <c r="R13" s="3">
        <f>'2009-10 Back-Up Data'!C13/'2009-10 Back-Up Data'!B13</f>
        <v>40.073644890391535</v>
      </c>
      <c r="S13" s="4">
        <f>'2009-10 Back-Up Data'!C13/'2009-10 Back-Up Data'!L13</f>
        <v>0.02774757992328953</v>
      </c>
      <c r="T13" s="18">
        <f>'2009-10 Back-Up Data'!D13</f>
        <v>2566987</v>
      </c>
      <c r="U13" s="3">
        <f>'2009-10 Back-Up Data'!D13/'2009-10 Back-Up Data'!B13</f>
        <v>34.995460246482715</v>
      </c>
      <c r="V13" s="4">
        <f>'2009-10 Back-Up Data'!D13/'2009-10 Back-Up Data'!L13</f>
        <v>0.024231370338224634</v>
      </c>
      <c r="W13" s="3">
        <f>SUM('2009-10 Back-Up Data'!C13+'2009-10 Back-Up Data'!D13)/'2009-10 Back-Up Data'!B13</f>
        <v>75.06910513687426</v>
      </c>
      <c r="AB13" s="2" t="str">
        <f>'2009-10 Back-Up Data'!A13</f>
        <v>Erie 1</v>
      </c>
      <c r="AC13" s="18">
        <f>'2009-10 Back-Up Data'!E13</f>
        <v>13595965</v>
      </c>
      <c r="AD13" s="3">
        <f>'2009-10 Back-Up Data'!E13/'2009-10 Back-Up Data'!B13</f>
        <v>185.3523421310939</v>
      </c>
      <c r="AE13" s="4">
        <f>'2009-10 Back-Up Data'!E13/'2009-10 Back-Up Data'!L13</f>
        <v>0.12834068229427742</v>
      </c>
      <c r="AF13" s="18">
        <f>'2009-10 Back-Up Data'!F13</f>
        <v>17649689</v>
      </c>
      <c r="AG13" s="3">
        <f>'2009-10 Back-Up Data'!F13/'2009-10 Back-Up Data'!B13</f>
        <v>240.61632947976878</v>
      </c>
      <c r="AH13" s="4">
        <f>'2009-10 Back-Up Data'!F13/'2009-10 Back-Up Data'!L13</f>
        <v>0.16660627829961336</v>
      </c>
      <c r="AI13" s="18">
        <f>'2009-10 Back-Up Data'!G13</f>
        <v>7498072</v>
      </c>
      <c r="AJ13" s="3">
        <f>'2009-10 Back-Up Data'!G13/'2009-10 Back-Up Data'!B13</f>
        <v>102.22041662122369</v>
      </c>
      <c r="AK13" s="4">
        <f>'2009-10 Back-Up Data'!G13/'2009-10 Back-Up Data'!L13</f>
        <v>0.07077891686037859</v>
      </c>
      <c r="AP13" s="2" t="str">
        <f>'2009-10 Back-Up Data'!A13</f>
        <v>Erie 1</v>
      </c>
      <c r="AQ13" s="18">
        <f>'2009-10 Back-Up Data'!H13</f>
        <v>7686355</v>
      </c>
      <c r="AR13" s="3">
        <f>'2009-10 Back-Up Data'!H13/'2009-10 Back-Up Data'!B13</f>
        <v>104.78725869778602</v>
      </c>
      <c r="AS13" s="4">
        <f>'2009-10 Back-Up Data'!H13/'2009-10 Back-Up Data'!L13</f>
        <v>0.07255623599031262</v>
      </c>
      <c r="AT13" s="18">
        <f>'2009-10 Back-Up Data'!I13</f>
        <v>19722949</v>
      </c>
      <c r="AU13" s="3">
        <f>'2009-10 Back-Up Data'!I13/'2009-10 Back-Up Data'!B13</f>
        <v>268.8808621441815</v>
      </c>
      <c r="AV13" s="4">
        <f>'2009-10 Back-Up Data'!I13/'2009-10 Back-Up Data'!L13</f>
        <v>0.18617705558342026</v>
      </c>
      <c r="AW13" s="18">
        <f>'2009-10 Back-Up Data'!J13</f>
        <v>34277019</v>
      </c>
      <c r="AX13" s="3">
        <f>'2009-10 Back-Up Data'!J13/'2009-10 Back-Up Data'!B13</f>
        <v>467.29494764968916</v>
      </c>
      <c r="AY13" s="4">
        <f>'2009-10 Back-Up Data'!J13/'2009-10 Back-Up Data'!L13</f>
        <v>0.3235618807104836</v>
      </c>
    </row>
    <row r="14" spans="3:51" ht="12.75">
      <c r="C14" s="2" t="str">
        <f>'2009-10 Back-Up Data'!A14</f>
        <v>Erie 2</v>
      </c>
      <c r="D14" s="33">
        <f>'2009-10 Back-Up Data'!K14</f>
        <v>58837757</v>
      </c>
      <c r="E14" s="34">
        <f>'2009-10 Back-Up Data'!K14/'2009-10 Back-Up Data'!B14</f>
        <v>1454.4360755425917</v>
      </c>
      <c r="F14" s="4">
        <f>'2009-10 Back-Up Data'!K14/'2009-10 Back-Up Data'!L14</f>
        <v>0.9369302625011151</v>
      </c>
      <c r="G14" s="33">
        <f>'2009-10 Back-Up Data'!C14+'2009-10 Back-Up Data'!D14</f>
        <v>3960681</v>
      </c>
      <c r="H14" s="34">
        <f>('2009-10 Back-Up Data'!C14+'2009-10 Back-Up Data'!D14)/'2009-10 Back-Up Data'!B14</f>
        <v>97.90579423542789</v>
      </c>
      <c r="I14" s="4">
        <f>('2009-10 Back-Up Data'!C14+'2009-10 Back-Up Data'!D14)/'2009-10 Back-Up Data'!L14</f>
        <v>0.06306973749888492</v>
      </c>
      <c r="J14" s="33">
        <f>'2009-10 Back-Up Data'!L14</f>
        <v>62798438</v>
      </c>
      <c r="K14" s="34">
        <f>'2009-10 Back-Up Data'!L14/'2009-10 Back-Up Data'!B14</f>
        <v>1552.3418697780194</v>
      </c>
      <c r="P14" s="2" t="str">
        <f>'2009-10 Back-Up Data'!A14</f>
        <v>Erie 2</v>
      </c>
      <c r="Q14" s="18">
        <f>'2009-10 Back-Up Data'!C14</f>
        <v>2979505</v>
      </c>
      <c r="R14" s="3">
        <f>'2009-10 Back-Up Data'!C14/'2009-10 Back-Up Data'!B14</f>
        <v>73.65167844959707</v>
      </c>
      <c r="S14" s="4">
        <f>'2009-10 Back-Up Data'!C14/'2009-10 Back-Up Data'!L14</f>
        <v>0.04744552722792245</v>
      </c>
      <c r="T14" s="18">
        <f>'2009-10 Back-Up Data'!D14</f>
        <v>981176</v>
      </c>
      <c r="U14" s="3">
        <f>'2009-10 Back-Up Data'!D14/'2009-10 Back-Up Data'!B14</f>
        <v>24.25411578583082</v>
      </c>
      <c r="V14" s="4">
        <f>'2009-10 Back-Up Data'!D14/'2009-10 Back-Up Data'!L14</f>
        <v>0.015624210270962472</v>
      </c>
      <c r="W14" s="3">
        <f>SUM('2009-10 Back-Up Data'!C14+'2009-10 Back-Up Data'!D14)/'2009-10 Back-Up Data'!B14</f>
        <v>97.90579423542789</v>
      </c>
      <c r="AB14" s="2" t="str">
        <f>'2009-10 Back-Up Data'!A14</f>
        <v>Erie 2</v>
      </c>
      <c r="AC14" s="18">
        <f>'2009-10 Back-Up Data'!E14</f>
        <v>10509964</v>
      </c>
      <c r="AD14" s="3">
        <f>'2009-10 Back-Up Data'!E14/'2009-10 Back-Up Data'!B14</f>
        <v>259.8003658476294</v>
      </c>
      <c r="AE14" s="4">
        <f>'2009-10 Back-Up Data'!E14/'2009-10 Back-Up Data'!L14</f>
        <v>0.1673602773368344</v>
      </c>
      <c r="AF14" s="18">
        <f>'2009-10 Back-Up Data'!F14</f>
        <v>17436076</v>
      </c>
      <c r="AG14" s="3">
        <f>'2009-10 Back-Up Data'!F14/'2009-10 Back-Up Data'!B14</f>
        <v>431.0099372126366</v>
      </c>
      <c r="AH14" s="4">
        <f>'2009-10 Back-Up Data'!F14/'2009-10 Back-Up Data'!L14</f>
        <v>0.27765142820909017</v>
      </c>
      <c r="AI14" s="18">
        <f>'2009-10 Back-Up Data'!G14</f>
        <v>8610774</v>
      </c>
      <c r="AJ14" s="3">
        <f>'2009-10 Back-Up Data'!G14/'2009-10 Back-Up Data'!B14</f>
        <v>212.85346319276215</v>
      </c>
      <c r="AK14" s="4">
        <f>'2009-10 Back-Up Data'!G14/'2009-10 Back-Up Data'!L14</f>
        <v>0.1371176461427273</v>
      </c>
      <c r="AP14" s="2" t="str">
        <f>'2009-10 Back-Up Data'!A14</f>
        <v>Erie 2</v>
      </c>
      <c r="AQ14" s="18">
        <f>'2009-10 Back-Up Data'!H14</f>
        <v>6296551</v>
      </c>
      <c r="AR14" s="3">
        <f>'2009-10 Back-Up Data'!H14/'2009-10 Back-Up Data'!B14</f>
        <v>155.64717951253274</v>
      </c>
      <c r="AS14" s="4">
        <f>'2009-10 Back-Up Data'!H14/'2009-10 Back-Up Data'!L14</f>
        <v>0.1002660448337903</v>
      </c>
      <c r="AT14" s="18">
        <f>'2009-10 Back-Up Data'!I14</f>
        <v>7032039</v>
      </c>
      <c r="AU14" s="3">
        <f>'2009-10 Back-Up Data'!I14/'2009-10 Back-Up Data'!B14</f>
        <v>173.82802689474465</v>
      </c>
      <c r="AV14" s="4">
        <f>'2009-10 Back-Up Data'!I14/'2009-10 Back-Up Data'!L14</f>
        <v>0.11197792849561003</v>
      </c>
      <c r="AW14" s="18">
        <f>'2009-10 Back-Up Data'!J14</f>
        <v>8952353</v>
      </c>
      <c r="AX14" s="3">
        <f>'2009-10 Back-Up Data'!J14/'2009-10 Back-Up Data'!B14</f>
        <v>221.29710288228605</v>
      </c>
      <c r="AY14" s="4">
        <f>'2009-10 Back-Up Data'!J14/'2009-10 Back-Up Data'!L14</f>
        <v>0.14255693748306286</v>
      </c>
    </row>
    <row r="15" spans="3:51" ht="12.75">
      <c r="C15" s="2" t="str">
        <f>'2009-10 Back-Up Data'!A15</f>
        <v>Franklin</v>
      </c>
      <c r="D15" s="33">
        <f>'2009-10 Back-Up Data'!K15</f>
        <v>18007208</v>
      </c>
      <c r="E15" s="34">
        <f>'2009-10 Back-Up Data'!K15/'2009-10 Back-Up Data'!B15</f>
        <v>2056.3215713143773</v>
      </c>
      <c r="F15" s="4">
        <f>'2009-10 Back-Up Data'!K15/'2009-10 Back-Up Data'!L15</f>
        <v>0.9089481420460511</v>
      </c>
      <c r="G15" s="33">
        <f>'2009-10 Back-Up Data'!C15+'2009-10 Back-Up Data'!D15</f>
        <v>1803832</v>
      </c>
      <c r="H15" s="34">
        <f>('2009-10 Back-Up Data'!C15+'2009-10 Back-Up Data'!D15)/'2009-10 Back-Up Data'!B15</f>
        <v>205.98743862053215</v>
      </c>
      <c r="I15" s="4">
        <f>('2009-10 Back-Up Data'!C15+'2009-10 Back-Up Data'!D15)/'2009-10 Back-Up Data'!L15</f>
        <v>0.0910518579539489</v>
      </c>
      <c r="J15" s="33">
        <f>'2009-10 Back-Up Data'!L15</f>
        <v>19811040</v>
      </c>
      <c r="K15" s="34">
        <f>'2009-10 Back-Up Data'!L15/'2009-10 Back-Up Data'!B15</f>
        <v>2262.309009934909</v>
      </c>
      <c r="P15" s="2" t="str">
        <f>'2009-10 Back-Up Data'!A15</f>
        <v>Franklin</v>
      </c>
      <c r="Q15" s="18">
        <f>'2009-10 Back-Up Data'!C15</f>
        <v>1500455</v>
      </c>
      <c r="R15" s="3">
        <f>'2009-10 Back-Up Data'!C15/'2009-10 Back-Up Data'!B15</f>
        <v>171.34349663126642</v>
      </c>
      <c r="S15" s="4">
        <f>'2009-10 Back-Up Data'!C15/'2009-10 Back-Up Data'!L15</f>
        <v>0.07573832570122517</v>
      </c>
      <c r="T15" s="18">
        <f>'2009-10 Back-Up Data'!D15</f>
        <v>303377</v>
      </c>
      <c r="U15" s="3">
        <f>'2009-10 Back-Up Data'!D15/'2009-10 Back-Up Data'!B15</f>
        <v>34.64394198926573</v>
      </c>
      <c r="V15" s="4">
        <f>'2009-10 Back-Up Data'!D15/'2009-10 Back-Up Data'!L15</f>
        <v>0.015313532252723734</v>
      </c>
      <c r="W15" s="3">
        <f>SUM('2009-10 Back-Up Data'!C15+'2009-10 Back-Up Data'!D15)/'2009-10 Back-Up Data'!B15</f>
        <v>205.98743862053215</v>
      </c>
      <c r="AB15" s="2" t="str">
        <f>'2009-10 Back-Up Data'!A15</f>
        <v>Franklin</v>
      </c>
      <c r="AC15" s="18">
        <f>'2009-10 Back-Up Data'!E15</f>
        <v>4565842</v>
      </c>
      <c r="AD15" s="3">
        <f>'2009-10 Back-Up Data'!E15/'2009-10 Back-Up Data'!B15</f>
        <v>521.3933995660615</v>
      </c>
      <c r="AE15" s="4">
        <f>'2009-10 Back-Up Data'!E15/'2009-10 Back-Up Data'!L15</f>
        <v>0.23046957655933256</v>
      </c>
      <c r="AF15" s="18">
        <f>'2009-10 Back-Up Data'!F15</f>
        <v>6190588</v>
      </c>
      <c r="AG15" s="3">
        <f>'2009-10 Back-Up Data'!F15/'2009-10 Back-Up Data'!B15</f>
        <v>706.930227246774</v>
      </c>
      <c r="AH15" s="4">
        <f>'2009-10 Back-Up Data'!F15/'2009-10 Back-Up Data'!L15</f>
        <v>0.3124817273600982</v>
      </c>
      <c r="AI15" s="18">
        <f>'2009-10 Back-Up Data'!G15</f>
        <v>1571497</v>
      </c>
      <c r="AJ15" s="3">
        <f>'2009-10 Back-Up Data'!G15/'2009-10 Back-Up Data'!B15</f>
        <v>179.4560922690419</v>
      </c>
      <c r="AK15" s="4">
        <f>'2009-10 Back-Up Data'!G15/'2009-10 Back-Up Data'!L15</f>
        <v>0.07932430604349898</v>
      </c>
      <c r="AP15" s="2" t="str">
        <f>'2009-10 Back-Up Data'!A15</f>
        <v>Franklin</v>
      </c>
      <c r="AQ15" s="18">
        <f>'2009-10 Back-Up Data'!H15</f>
        <v>1093568</v>
      </c>
      <c r="AR15" s="3">
        <f>'2009-10 Back-Up Data'!H15/'2009-10 Back-Up Data'!B15</f>
        <v>124.8792965627498</v>
      </c>
      <c r="AS15" s="4">
        <f>'2009-10 Back-Up Data'!H15/'2009-10 Back-Up Data'!L15</f>
        <v>0.05519992892851663</v>
      </c>
      <c r="AT15" s="18">
        <f>'2009-10 Back-Up Data'!I15</f>
        <v>2313482</v>
      </c>
      <c r="AU15" s="3">
        <f>'2009-10 Back-Up Data'!I15/'2009-10 Back-Up Data'!B15</f>
        <v>264.18659358227706</v>
      </c>
      <c r="AV15" s="4">
        <f>'2009-10 Back-Up Data'!I15/'2009-10 Back-Up Data'!L15</f>
        <v>0.11677741299800515</v>
      </c>
      <c r="AW15" s="18">
        <f>'2009-10 Back-Up Data'!J15</f>
        <v>2272231</v>
      </c>
      <c r="AX15" s="3">
        <f>'2009-10 Back-Up Data'!J15/'2009-10 Back-Up Data'!B15</f>
        <v>259.47596208747285</v>
      </c>
      <c r="AY15" s="4">
        <f>'2009-10 Back-Up Data'!J15/'2009-10 Back-Up Data'!L15</f>
        <v>0.11469519015659956</v>
      </c>
    </row>
    <row r="16" spans="3:51" ht="12.75">
      <c r="C16" s="2" t="str">
        <f>'2009-10 Back-Up Data'!A16</f>
        <v>Genesee</v>
      </c>
      <c r="D16" s="33">
        <f>'2009-10 Back-Up Data'!K16</f>
        <v>32356717</v>
      </c>
      <c r="E16" s="34">
        <f>'2009-10 Back-Up Data'!K16/'2009-10 Back-Up Data'!B16</f>
        <v>1333.3079363771221</v>
      </c>
      <c r="F16" s="4">
        <f>'2009-10 Back-Up Data'!K16/'2009-10 Back-Up Data'!L16</f>
        <v>0.8209930913881367</v>
      </c>
      <c r="G16" s="33">
        <f>'2009-10 Back-Up Data'!C16+'2009-10 Back-Up Data'!D16</f>
        <v>7054963</v>
      </c>
      <c r="H16" s="34">
        <f>('2009-10 Back-Up Data'!C16+'2009-10 Back-Up Data'!D16)/'2009-10 Back-Up Data'!B16</f>
        <v>290.7105241470249</v>
      </c>
      <c r="I16" s="4">
        <f>('2009-10 Back-Up Data'!C16+'2009-10 Back-Up Data'!D16)/'2009-10 Back-Up Data'!L16</f>
        <v>0.17900690861186327</v>
      </c>
      <c r="J16" s="33">
        <f>'2009-10 Back-Up Data'!L16</f>
        <v>39411680</v>
      </c>
      <c r="K16" s="34">
        <f>'2009-10 Back-Up Data'!L16/'2009-10 Back-Up Data'!B16</f>
        <v>1624.018460524147</v>
      </c>
      <c r="P16" s="2" t="str">
        <f>'2009-10 Back-Up Data'!A16</f>
        <v>Genesee</v>
      </c>
      <c r="Q16" s="18">
        <f>'2009-10 Back-Up Data'!C16</f>
        <v>2442792</v>
      </c>
      <c r="R16" s="3">
        <f>'2009-10 Back-Up Data'!C16/'2009-10 Back-Up Data'!B16</f>
        <v>100.65897478160541</v>
      </c>
      <c r="S16" s="4">
        <f>'2009-10 Back-Up Data'!C16/'2009-10 Back-Up Data'!L16</f>
        <v>0.06198142276604296</v>
      </c>
      <c r="T16" s="18">
        <f>'2009-10 Back-Up Data'!D16</f>
        <v>4612171</v>
      </c>
      <c r="U16" s="3">
        <f>'2009-10 Back-Up Data'!D16/'2009-10 Back-Up Data'!B16</f>
        <v>190.05154936541948</v>
      </c>
      <c r="V16" s="4">
        <f>'2009-10 Back-Up Data'!D16/'2009-10 Back-Up Data'!L16</f>
        <v>0.11702548584582033</v>
      </c>
      <c r="W16" s="3">
        <f>SUM('2009-10 Back-Up Data'!C16+'2009-10 Back-Up Data'!D16)/'2009-10 Back-Up Data'!B16</f>
        <v>290.7105241470249</v>
      </c>
      <c r="AB16" s="2" t="str">
        <f>'2009-10 Back-Up Data'!A16</f>
        <v>Genesee</v>
      </c>
      <c r="AC16" s="18">
        <f>'2009-10 Back-Up Data'!E16</f>
        <v>8318473</v>
      </c>
      <c r="AD16" s="3">
        <f>'2009-10 Back-Up Data'!E16/'2009-10 Back-Up Data'!B16</f>
        <v>342.77538322070217</v>
      </c>
      <c r="AE16" s="4">
        <f>'2009-10 Back-Up Data'!E16/'2009-10 Back-Up Data'!L16</f>
        <v>0.21106618647060973</v>
      </c>
      <c r="AF16" s="18">
        <f>'2009-10 Back-Up Data'!F16</f>
        <v>7872408</v>
      </c>
      <c r="AG16" s="3">
        <f>'2009-10 Back-Up Data'!F16/'2009-10 Back-Up Data'!B16</f>
        <v>324.39459370364267</v>
      </c>
      <c r="AH16" s="4">
        <f>'2009-10 Back-Up Data'!F16/'2009-10 Back-Up Data'!L16</f>
        <v>0.19974809498098026</v>
      </c>
      <c r="AI16" s="18">
        <f>'2009-10 Back-Up Data'!G16</f>
        <v>1756566</v>
      </c>
      <c r="AJ16" s="3">
        <f>'2009-10 Back-Up Data'!G16/'2009-10 Back-Up Data'!B16</f>
        <v>72.3819845063458</v>
      </c>
      <c r="AK16" s="4">
        <f>'2009-10 Back-Up Data'!G16/'2009-10 Back-Up Data'!L16</f>
        <v>0.044569680866179774</v>
      </c>
      <c r="AP16" s="2" t="str">
        <f>'2009-10 Back-Up Data'!A16</f>
        <v>Genesee</v>
      </c>
      <c r="AQ16" s="18">
        <f>'2009-10 Back-Up Data'!H16</f>
        <v>3354709</v>
      </c>
      <c r="AR16" s="3">
        <f>'2009-10 Back-Up Data'!H16/'2009-10 Back-Up Data'!B16</f>
        <v>138.23590736772704</v>
      </c>
      <c r="AS16" s="4">
        <f>'2009-10 Back-Up Data'!H16/'2009-10 Back-Up Data'!L16</f>
        <v>0.08511966503330992</v>
      </c>
      <c r="AT16" s="18">
        <f>'2009-10 Back-Up Data'!I16</f>
        <v>4987910</v>
      </c>
      <c r="AU16" s="3">
        <f>'2009-10 Back-Up Data'!I16/'2009-10 Back-Up Data'!B16</f>
        <v>205.53444865666722</v>
      </c>
      <c r="AV16" s="4">
        <f>'2009-10 Back-Up Data'!I16/'2009-10 Back-Up Data'!L16</f>
        <v>0.12655918245555633</v>
      </c>
      <c r="AW16" s="18">
        <f>'2009-10 Back-Up Data'!J16</f>
        <v>6066651</v>
      </c>
      <c r="AX16" s="3">
        <f>'2009-10 Back-Up Data'!J16/'2009-10 Back-Up Data'!B16</f>
        <v>249.98561892203725</v>
      </c>
      <c r="AY16" s="4">
        <f>'2009-10 Back-Up Data'!J16/'2009-10 Back-Up Data'!L16</f>
        <v>0.1539302815815007</v>
      </c>
    </row>
    <row r="17" spans="3:51" ht="12.75">
      <c r="C17" s="2" t="str">
        <f>'2009-10 Back-Up Data'!A17</f>
        <v>Hamilton</v>
      </c>
      <c r="D17" s="33">
        <f>'2009-10 Back-Up Data'!K17</f>
        <v>25244901</v>
      </c>
      <c r="E17" s="34">
        <f>'2009-10 Back-Up Data'!K17/'2009-10 Back-Up Data'!B17</f>
        <v>1543.086858190709</v>
      </c>
      <c r="F17" s="4">
        <f>'2009-10 Back-Up Data'!K17/'2009-10 Back-Up Data'!L17</f>
        <v>0.8619170079067923</v>
      </c>
      <c r="G17" s="33">
        <f>'2009-10 Back-Up Data'!C17+'2009-10 Back-Up Data'!D17</f>
        <v>4044347</v>
      </c>
      <c r="H17" s="34">
        <f>('2009-10 Back-Up Data'!C17+'2009-10 Back-Up Data'!D17)/'2009-10 Back-Up Data'!B17</f>
        <v>247.20947432762836</v>
      </c>
      <c r="I17" s="4">
        <f>('2009-10 Back-Up Data'!C17+'2009-10 Back-Up Data'!D17)/'2009-10 Back-Up Data'!L17</f>
        <v>0.1380829920932077</v>
      </c>
      <c r="J17" s="33">
        <f>'2009-10 Back-Up Data'!L17</f>
        <v>29289248</v>
      </c>
      <c r="K17" s="34">
        <f>'2009-10 Back-Up Data'!L17/'2009-10 Back-Up Data'!B17</f>
        <v>1790.2963325183375</v>
      </c>
      <c r="P17" s="2" t="str">
        <f>'2009-10 Back-Up Data'!A17</f>
        <v>Hamilton</v>
      </c>
      <c r="Q17" s="18">
        <f>'2009-10 Back-Up Data'!C17</f>
        <v>2050446</v>
      </c>
      <c r="R17" s="3">
        <f>'2009-10 Back-Up Data'!C17/'2009-10 Back-Up Data'!B17</f>
        <v>125.33288508557457</v>
      </c>
      <c r="S17" s="4">
        <f>'2009-10 Back-Up Data'!C17/'2009-10 Back-Up Data'!L17</f>
        <v>0.07000678201092769</v>
      </c>
      <c r="T17" s="18">
        <f>'2009-10 Back-Up Data'!D17</f>
        <v>1993901</v>
      </c>
      <c r="U17" s="3">
        <f>'2009-10 Back-Up Data'!D17/'2009-10 Back-Up Data'!B17</f>
        <v>121.8765892420538</v>
      </c>
      <c r="V17" s="4">
        <f>'2009-10 Back-Up Data'!D17/'2009-10 Back-Up Data'!L17</f>
        <v>0.06807621008228003</v>
      </c>
      <c r="W17" s="3">
        <f>SUM('2009-10 Back-Up Data'!C17+'2009-10 Back-Up Data'!D17)/'2009-10 Back-Up Data'!B17</f>
        <v>247.20947432762836</v>
      </c>
      <c r="AB17" s="2" t="str">
        <f>'2009-10 Back-Up Data'!A17</f>
        <v>Hamilton</v>
      </c>
      <c r="AC17" s="18">
        <f>'2009-10 Back-Up Data'!E17</f>
        <v>4240000</v>
      </c>
      <c r="AD17" s="3">
        <f>'2009-10 Back-Up Data'!E17/'2009-10 Back-Up Data'!B17</f>
        <v>259.16870415647924</v>
      </c>
      <c r="AE17" s="4">
        <f>'2009-10 Back-Up Data'!E17/'2009-10 Back-Up Data'!L17</f>
        <v>0.14476302020454743</v>
      </c>
      <c r="AF17" s="18">
        <f>'2009-10 Back-Up Data'!F17</f>
        <v>14366901</v>
      </c>
      <c r="AG17" s="3">
        <f>'2009-10 Back-Up Data'!F17/'2009-10 Back-Up Data'!B17</f>
        <v>878.1724327628361</v>
      </c>
      <c r="AH17" s="4">
        <f>'2009-10 Back-Up Data'!F17/'2009-10 Back-Up Data'!L17</f>
        <v>0.4905179197499369</v>
      </c>
      <c r="AI17" s="18">
        <f>'2009-10 Back-Up Data'!G17</f>
        <v>969508</v>
      </c>
      <c r="AJ17" s="3">
        <f>'2009-10 Back-Up Data'!G17/'2009-10 Back-Up Data'!B17</f>
        <v>59.26088019559902</v>
      </c>
      <c r="AK17" s="4">
        <f>'2009-10 Back-Up Data'!G17/'2009-10 Back-Up Data'!L17</f>
        <v>0.03310115712086565</v>
      </c>
      <c r="AP17" s="2" t="str">
        <f>'2009-10 Back-Up Data'!A17</f>
        <v>Hamilton</v>
      </c>
      <c r="AQ17" s="18">
        <f>'2009-10 Back-Up Data'!H17</f>
        <v>1687115</v>
      </c>
      <c r="AR17" s="3">
        <f>'2009-10 Back-Up Data'!H17/'2009-10 Back-Up Data'!B17</f>
        <v>103.12438875305624</v>
      </c>
      <c r="AS17" s="4">
        <f>'2009-10 Back-Up Data'!H17/'2009-10 Back-Up Data'!L17</f>
        <v>0.057601854441602596</v>
      </c>
      <c r="AT17" s="18">
        <f>'2009-10 Back-Up Data'!I17</f>
        <v>1097779</v>
      </c>
      <c r="AU17" s="3">
        <f>'2009-10 Back-Up Data'!I17/'2009-10 Back-Up Data'!B17</f>
        <v>67.10140586797066</v>
      </c>
      <c r="AV17" s="4">
        <f>'2009-10 Back-Up Data'!I17/'2009-10 Back-Up Data'!L17</f>
        <v>0.037480614046492416</v>
      </c>
      <c r="AW17" s="18">
        <f>'2009-10 Back-Up Data'!J17</f>
        <v>2883598</v>
      </c>
      <c r="AX17" s="3">
        <f>'2009-10 Back-Up Data'!J17/'2009-10 Back-Up Data'!B17</f>
        <v>176.2590464547677</v>
      </c>
      <c r="AY17" s="4">
        <f>'2009-10 Back-Up Data'!J17/'2009-10 Back-Up Data'!L17</f>
        <v>0.0984524423433473</v>
      </c>
    </row>
    <row r="18" spans="3:51" ht="12.75">
      <c r="C18" s="2" t="str">
        <f>'2009-10 Back-Up Data'!A18</f>
        <v>Herkimer</v>
      </c>
      <c r="D18" s="33">
        <f>'2009-10 Back-Up Data'!K18</f>
        <v>17057021</v>
      </c>
      <c r="E18" s="34">
        <f>'2009-10 Back-Up Data'!K18/'2009-10 Back-Up Data'!B18</f>
        <v>1558.145702018818</v>
      </c>
      <c r="F18" s="4">
        <f>'2009-10 Back-Up Data'!K18/'2009-10 Back-Up Data'!L18</f>
        <v>0.7758876856991435</v>
      </c>
      <c r="G18" s="33">
        <f>'2009-10 Back-Up Data'!C18+'2009-10 Back-Up Data'!D18</f>
        <v>4926858</v>
      </c>
      <c r="H18" s="34">
        <f>('2009-10 Back-Up Data'!C18+'2009-10 Back-Up Data'!D18)/'2009-10 Back-Up Data'!B18</f>
        <v>450.0646752534941</v>
      </c>
      <c r="I18" s="4">
        <f>('2009-10 Back-Up Data'!C18+'2009-10 Back-Up Data'!D18)/'2009-10 Back-Up Data'!L18</f>
        <v>0.22411231430085654</v>
      </c>
      <c r="J18" s="33">
        <f>'2009-10 Back-Up Data'!L18</f>
        <v>21983879</v>
      </c>
      <c r="K18" s="34">
        <f>'2009-10 Back-Up Data'!L18/'2009-10 Back-Up Data'!B18</f>
        <v>2008.2103772723121</v>
      </c>
      <c r="P18" s="2" t="str">
        <f>'2009-10 Back-Up Data'!A18</f>
        <v>Herkimer</v>
      </c>
      <c r="Q18" s="18">
        <f>'2009-10 Back-Up Data'!C18</f>
        <v>2872608</v>
      </c>
      <c r="R18" s="3">
        <f>'2009-10 Back-Up Data'!C18/'2009-10 Back-Up Data'!B18</f>
        <v>262.410523431077</v>
      </c>
      <c r="S18" s="4">
        <f>'2009-10 Back-Up Data'!C18/'2009-10 Back-Up Data'!L18</f>
        <v>0.13066884147242622</v>
      </c>
      <c r="T18" s="18">
        <f>'2009-10 Back-Up Data'!D18</f>
        <v>2054250</v>
      </c>
      <c r="U18" s="3">
        <f>'2009-10 Back-Up Data'!D18/'2009-10 Back-Up Data'!B18</f>
        <v>187.6541518224171</v>
      </c>
      <c r="V18" s="4">
        <f>'2009-10 Back-Up Data'!D18/'2009-10 Back-Up Data'!L18</f>
        <v>0.09344347282843032</v>
      </c>
      <c r="W18" s="3">
        <f>SUM('2009-10 Back-Up Data'!C18+'2009-10 Back-Up Data'!D18)/'2009-10 Back-Up Data'!B18</f>
        <v>450.0646752534941</v>
      </c>
      <c r="AB18" s="2" t="str">
        <f>'2009-10 Back-Up Data'!A18</f>
        <v>Herkimer</v>
      </c>
      <c r="AC18" s="18">
        <f>'2009-10 Back-Up Data'!E18</f>
        <v>4445844</v>
      </c>
      <c r="AD18" s="3">
        <f>'2009-10 Back-Up Data'!E18/'2009-10 Back-Up Data'!B18</f>
        <v>406.1244176486709</v>
      </c>
      <c r="AE18" s="4">
        <f>'2009-10 Back-Up Data'!E18/'2009-10 Back-Up Data'!L18</f>
        <v>0.2022320082820689</v>
      </c>
      <c r="AF18" s="18">
        <f>'2009-10 Back-Up Data'!F18</f>
        <v>4347150</v>
      </c>
      <c r="AG18" s="3">
        <f>'2009-10 Back-Up Data'!F18/'2009-10 Back-Up Data'!B18</f>
        <v>397.10879693066596</v>
      </c>
      <c r="AH18" s="4">
        <f>'2009-10 Back-Up Data'!F18/'2009-10 Back-Up Data'!L18</f>
        <v>0.19774262767730844</v>
      </c>
      <c r="AI18" s="18">
        <f>'2009-10 Back-Up Data'!G18</f>
        <v>2706450</v>
      </c>
      <c r="AJ18" s="3">
        <f>'2009-10 Back-Up Data'!G18/'2009-10 Back-Up Data'!B18</f>
        <v>247.23211838859962</v>
      </c>
      <c r="AK18" s="4">
        <f>'2009-10 Back-Up Data'!G18/'2009-10 Back-Up Data'!L18</f>
        <v>0.12311066668443726</v>
      </c>
      <c r="AP18" s="2" t="str">
        <f>'2009-10 Back-Up Data'!A18</f>
        <v>Herkimer</v>
      </c>
      <c r="AQ18" s="18">
        <f>'2009-10 Back-Up Data'!H18</f>
        <v>706242</v>
      </c>
      <c r="AR18" s="3">
        <f>'2009-10 Back-Up Data'!H18/'2009-10 Back-Up Data'!B18</f>
        <v>64.5146615511099</v>
      </c>
      <c r="AS18" s="4">
        <f>'2009-10 Back-Up Data'!H18/'2009-10 Back-Up Data'!L18</f>
        <v>0.03212544974433311</v>
      </c>
      <c r="AT18" s="18">
        <f>'2009-10 Back-Up Data'!I18</f>
        <v>2209654</v>
      </c>
      <c r="AU18" s="3">
        <f>'2009-10 Back-Up Data'!I18/'2009-10 Back-Up Data'!B18</f>
        <v>201.8501872659176</v>
      </c>
      <c r="AV18" s="4">
        <f>'2009-10 Back-Up Data'!I18/'2009-10 Back-Up Data'!L18</f>
        <v>0.1005124709793026</v>
      </c>
      <c r="AW18" s="18">
        <f>'2009-10 Back-Up Data'!J18</f>
        <v>2641681</v>
      </c>
      <c r="AX18" s="3">
        <f>'2009-10 Back-Up Data'!J18/'2009-10 Back-Up Data'!B18</f>
        <v>241.31552023385402</v>
      </c>
      <c r="AY18" s="4">
        <f>'2009-10 Back-Up Data'!J18/'2009-10 Back-Up Data'!L18</f>
        <v>0.12016446233169314</v>
      </c>
    </row>
    <row r="19" spans="3:51" ht="12.75">
      <c r="C19" s="2" t="str">
        <f>'2009-10 Back-Up Data'!A19</f>
        <v>Jefferson</v>
      </c>
      <c r="D19" s="33">
        <f>'2009-10 Back-Up Data'!K19</f>
        <v>38703379</v>
      </c>
      <c r="E19" s="34">
        <f>'2009-10 Back-Up Data'!K19/'2009-10 Back-Up Data'!B19</f>
        <v>1619.0495293871575</v>
      </c>
      <c r="F19" s="4">
        <f>'2009-10 Back-Up Data'!K19/'2009-10 Back-Up Data'!L19</f>
        <v>0.9270406089056776</v>
      </c>
      <c r="G19" s="33">
        <f>'2009-10 Back-Up Data'!C19+'2009-10 Back-Up Data'!D19</f>
        <v>3046010</v>
      </c>
      <c r="H19" s="34">
        <f>('2009-10 Back-Up Data'!C19+'2009-10 Back-Up Data'!D19)/'2009-10 Back-Up Data'!B19</f>
        <v>127.42145994561807</v>
      </c>
      <c r="I19" s="4">
        <f>('2009-10 Back-Up Data'!C19+'2009-10 Back-Up Data'!D19)/'2009-10 Back-Up Data'!L19</f>
        <v>0.07295939109432237</v>
      </c>
      <c r="J19" s="33">
        <f>'2009-10 Back-Up Data'!L19</f>
        <v>41749389</v>
      </c>
      <c r="K19" s="34">
        <f>'2009-10 Back-Up Data'!L19/'2009-10 Back-Up Data'!B19</f>
        <v>1746.4709893327756</v>
      </c>
      <c r="P19" s="2" t="str">
        <f>'2009-10 Back-Up Data'!A19</f>
        <v>Jefferson</v>
      </c>
      <c r="Q19" s="18">
        <f>'2009-10 Back-Up Data'!C19</f>
        <v>2877761</v>
      </c>
      <c r="R19" s="3">
        <f>'2009-10 Back-Up Data'!C19/'2009-10 Back-Up Data'!B19</f>
        <v>120.38322526668061</v>
      </c>
      <c r="S19" s="4">
        <f>'2009-10 Back-Up Data'!C19/'2009-10 Back-Up Data'!L19</f>
        <v>0.06892941594905737</v>
      </c>
      <c r="T19" s="18">
        <f>'2009-10 Back-Up Data'!D19</f>
        <v>168249</v>
      </c>
      <c r="U19" s="3">
        <f>'2009-10 Back-Up Data'!D19/'2009-10 Back-Up Data'!B19</f>
        <v>7.038234678937461</v>
      </c>
      <c r="V19" s="4">
        <f>'2009-10 Back-Up Data'!D19/'2009-10 Back-Up Data'!L19</f>
        <v>0.004029975145265</v>
      </c>
      <c r="W19" s="3">
        <f>SUM('2009-10 Back-Up Data'!C19+'2009-10 Back-Up Data'!D19)/'2009-10 Back-Up Data'!B19</f>
        <v>127.42145994561807</v>
      </c>
      <c r="AB19" s="2" t="str">
        <f>'2009-10 Back-Up Data'!A19</f>
        <v>Jefferson</v>
      </c>
      <c r="AC19" s="18">
        <f>'2009-10 Back-Up Data'!E19</f>
        <v>9227251</v>
      </c>
      <c r="AD19" s="3">
        <f>'2009-10 Back-Up Data'!E19/'2009-10 Back-Up Data'!B19</f>
        <v>385.99669525203933</v>
      </c>
      <c r="AE19" s="4">
        <f>'2009-10 Back-Up Data'!E19/'2009-10 Back-Up Data'!L19</f>
        <v>0.22101523449840188</v>
      </c>
      <c r="AF19" s="18">
        <f>'2009-10 Back-Up Data'!F19</f>
        <v>13584208</v>
      </c>
      <c r="AG19" s="3">
        <f>'2009-10 Back-Up Data'!F19/'2009-10 Back-Up Data'!B19</f>
        <v>568.2580213344488</v>
      </c>
      <c r="AH19" s="4">
        <f>'2009-10 Back-Up Data'!F19/'2009-10 Back-Up Data'!L19</f>
        <v>0.32537501327264934</v>
      </c>
      <c r="AI19" s="18">
        <f>'2009-10 Back-Up Data'!G19</f>
        <v>4051368</v>
      </c>
      <c r="AJ19" s="3">
        <f>'2009-10 Back-Up Data'!G19/'2009-10 Back-Up Data'!B19</f>
        <v>169.47784982221293</v>
      </c>
      <c r="AK19" s="4">
        <f>'2009-10 Back-Up Data'!G19/'2009-10 Back-Up Data'!L19</f>
        <v>0.09704017464782538</v>
      </c>
      <c r="AP19" s="2" t="str">
        <f>'2009-10 Back-Up Data'!A19</f>
        <v>Jefferson</v>
      </c>
      <c r="AQ19" s="18">
        <f>'2009-10 Back-Up Data'!H19</f>
        <v>3050362</v>
      </c>
      <c r="AR19" s="3">
        <f>'2009-10 Back-Up Data'!H19/'2009-10 Back-Up Data'!B19</f>
        <v>127.603513909224</v>
      </c>
      <c r="AS19" s="4">
        <f>'2009-10 Back-Up Data'!H19/'2009-10 Back-Up Data'!L19</f>
        <v>0.07306363214082007</v>
      </c>
      <c r="AT19" s="18">
        <f>'2009-10 Back-Up Data'!I19</f>
        <v>4364430</v>
      </c>
      <c r="AU19" s="3">
        <f>'2009-10 Back-Up Data'!I19/'2009-10 Back-Up Data'!B19</f>
        <v>182.57393850658858</v>
      </c>
      <c r="AV19" s="4">
        <f>'2009-10 Back-Up Data'!I19/'2009-10 Back-Up Data'!L19</f>
        <v>0.10453877540579097</v>
      </c>
      <c r="AW19" s="18">
        <f>'2009-10 Back-Up Data'!J19</f>
        <v>4425760</v>
      </c>
      <c r="AX19" s="3">
        <f>'2009-10 Back-Up Data'!J19/'2009-10 Back-Up Data'!B19</f>
        <v>185.1395105626438</v>
      </c>
      <c r="AY19" s="4">
        <f>'2009-10 Back-Up Data'!J19/'2009-10 Back-Up Data'!L19</f>
        <v>0.10600777894018999</v>
      </c>
    </row>
    <row r="20" spans="3:51" ht="12.75">
      <c r="C20" s="2" t="str">
        <f>'2009-10 Back-Up Data'!A20</f>
        <v>Madison</v>
      </c>
      <c r="D20" s="33">
        <f>'2009-10 Back-Up Data'!K20</f>
        <v>47671609</v>
      </c>
      <c r="E20" s="34">
        <f>'2009-10 Back-Up Data'!K20/'2009-10 Back-Up Data'!B20</f>
        <v>2940.876557680444</v>
      </c>
      <c r="F20" s="4">
        <f>'2009-10 Back-Up Data'!K20/'2009-10 Back-Up Data'!L20</f>
        <v>0.9224781668185179</v>
      </c>
      <c r="G20" s="33">
        <f>'2009-10 Back-Up Data'!C20+'2009-10 Back-Up Data'!D20</f>
        <v>4006155</v>
      </c>
      <c r="H20" s="34">
        <f>('2009-10 Back-Up Data'!C20+'2009-10 Back-Up Data'!D20)/'2009-10 Back-Up Data'!B20</f>
        <v>247.14096236890808</v>
      </c>
      <c r="I20" s="4">
        <f>('2009-10 Back-Up Data'!C20+'2009-10 Back-Up Data'!D20)/'2009-10 Back-Up Data'!L20</f>
        <v>0.07752183318148208</v>
      </c>
      <c r="J20" s="33">
        <f>'2009-10 Back-Up Data'!L20</f>
        <v>51677764</v>
      </c>
      <c r="K20" s="34">
        <f>'2009-10 Back-Up Data'!L20/'2009-10 Back-Up Data'!B20</f>
        <v>3188.0175200493522</v>
      </c>
      <c r="P20" s="2" t="str">
        <f>'2009-10 Back-Up Data'!A20</f>
        <v>Madison</v>
      </c>
      <c r="Q20" s="18">
        <f>'2009-10 Back-Up Data'!C20</f>
        <v>2382549</v>
      </c>
      <c r="R20" s="3">
        <f>'2009-10 Back-Up Data'!C20/'2009-10 Back-Up Data'!B20</f>
        <v>146.9801974090068</v>
      </c>
      <c r="S20" s="4">
        <f>'2009-10 Back-Up Data'!C20/'2009-10 Back-Up Data'!L20</f>
        <v>0.04610394907953061</v>
      </c>
      <c r="T20" s="18">
        <f>'2009-10 Back-Up Data'!D20</f>
        <v>1623606</v>
      </c>
      <c r="U20" s="3">
        <f>'2009-10 Back-Up Data'!D20/'2009-10 Back-Up Data'!B20</f>
        <v>100.1607649599013</v>
      </c>
      <c r="V20" s="4">
        <f>'2009-10 Back-Up Data'!D20/'2009-10 Back-Up Data'!L20</f>
        <v>0.03141788410195147</v>
      </c>
      <c r="W20" s="3">
        <f>SUM('2009-10 Back-Up Data'!C20+'2009-10 Back-Up Data'!D20)/'2009-10 Back-Up Data'!B20</f>
        <v>247.14096236890808</v>
      </c>
      <c r="AB20" s="2" t="str">
        <f>'2009-10 Back-Up Data'!A20</f>
        <v>Madison</v>
      </c>
      <c r="AC20" s="18">
        <f>'2009-10 Back-Up Data'!E20</f>
        <v>5760445</v>
      </c>
      <c r="AD20" s="3">
        <f>'2009-10 Back-Up Data'!E20/'2009-10 Back-Up Data'!B20</f>
        <v>355.36366440468845</v>
      </c>
      <c r="AE20" s="4">
        <f>'2009-10 Back-Up Data'!E20/'2009-10 Back-Up Data'!L20</f>
        <v>0.11146854186647859</v>
      </c>
      <c r="AF20" s="18">
        <f>'2009-10 Back-Up Data'!F20</f>
        <v>7741915</v>
      </c>
      <c r="AG20" s="3">
        <f>'2009-10 Back-Up Data'!F20/'2009-10 Back-Up Data'!B20</f>
        <v>477.6011721159778</v>
      </c>
      <c r="AH20" s="4">
        <f>'2009-10 Back-Up Data'!F20/'2009-10 Back-Up Data'!L20</f>
        <v>0.1498113385865534</v>
      </c>
      <c r="AI20" s="18">
        <f>'2009-10 Back-Up Data'!G20</f>
        <v>1083064</v>
      </c>
      <c r="AJ20" s="3">
        <f>'2009-10 Back-Up Data'!G20/'2009-10 Back-Up Data'!B20</f>
        <v>66.81455891425047</v>
      </c>
      <c r="AK20" s="4">
        <f>'2009-10 Back-Up Data'!G20/'2009-10 Back-Up Data'!L20</f>
        <v>0.02095802751837328</v>
      </c>
      <c r="AP20" s="2" t="str">
        <f>'2009-10 Back-Up Data'!A20</f>
        <v>Madison</v>
      </c>
      <c r="AQ20" s="18">
        <f>'2009-10 Back-Up Data'!H20</f>
        <v>3580078</v>
      </c>
      <c r="AR20" s="3">
        <f>'2009-10 Back-Up Data'!H20/'2009-10 Back-Up Data'!B20</f>
        <v>220.85613818630475</v>
      </c>
      <c r="AS20" s="4">
        <f>'2009-10 Back-Up Data'!H20/'2009-10 Back-Up Data'!L20</f>
        <v>0.06927695246257172</v>
      </c>
      <c r="AT20" s="18">
        <f>'2009-10 Back-Up Data'!I20</f>
        <v>12366540</v>
      </c>
      <c r="AU20" s="3">
        <f>'2009-10 Back-Up Data'!I20/'2009-10 Back-Up Data'!B20</f>
        <v>762.8957433682912</v>
      </c>
      <c r="AV20" s="4">
        <f>'2009-10 Back-Up Data'!I20/'2009-10 Back-Up Data'!L20</f>
        <v>0.23930098833223512</v>
      </c>
      <c r="AW20" s="18">
        <f>'2009-10 Back-Up Data'!J20</f>
        <v>17139567</v>
      </c>
      <c r="AX20" s="3">
        <f>'2009-10 Back-Up Data'!J20/'2009-10 Back-Up Data'!B20</f>
        <v>1057.3452806909315</v>
      </c>
      <c r="AY20" s="4">
        <f>'2009-10 Back-Up Data'!J20/'2009-10 Back-Up Data'!L20</f>
        <v>0.33166231805230584</v>
      </c>
    </row>
    <row r="21" spans="3:51" ht="12.75">
      <c r="C21" s="2" t="str">
        <f>'2009-10 Back-Up Data'!A21</f>
        <v>Monroe 1</v>
      </c>
      <c r="D21" s="33">
        <f>'2009-10 Back-Up Data'!K21</f>
        <v>101259943</v>
      </c>
      <c r="E21" s="34">
        <f>'2009-10 Back-Up Data'!K21/'2009-10 Back-Up Data'!B21</f>
        <v>2183.1262100338486</v>
      </c>
      <c r="F21" s="4">
        <f>'2009-10 Back-Up Data'!K21/'2009-10 Back-Up Data'!L21</f>
        <v>0.9190713057871309</v>
      </c>
      <c r="G21" s="33">
        <f>'2009-10 Back-Up Data'!C21+'2009-10 Back-Up Data'!D21</f>
        <v>8916430</v>
      </c>
      <c r="H21" s="34">
        <f>('2009-10 Back-Up Data'!C21+'2009-10 Back-Up Data'!D21)/'2009-10 Back-Up Data'!B21</f>
        <v>192.23487053446306</v>
      </c>
      <c r="I21" s="4">
        <f>('2009-10 Back-Up Data'!C21+'2009-10 Back-Up Data'!D21)/'2009-10 Back-Up Data'!L21</f>
        <v>0.08092869421286904</v>
      </c>
      <c r="J21" s="33">
        <f>'2009-10 Back-Up Data'!L21</f>
        <v>110176373</v>
      </c>
      <c r="K21" s="34">
        <f>'2009-10 Back-Up Data'!L21/'2009-10 Back-Up Data'!B21</f>
        <v>2375.3610805683115</v>
      </c>
      <c r="P21" s="2" t="str">
        <f>'2009-10 Back-Up Data'!A21</f>
        <v>Monroe 1</v>
      </c>
      <c r="Q21" s="18">
        <f>'2009-10 Back-Up Data'!C21</f>
        <v>5323812</v>
      </c>
      <c r="R21" s="3">
        <f>'2009-10 Back-Up Data'!C21/'2009-10 Back-Up Data'!B21</f>
        <v>114.77938037643102</v>
      </c>
      <c r="S21" s="4">
        <f>'2009-10 Back-Up Data'!C21/'2009-10 Back-Up Data'!L21</f>
        <v>0.04832081375559531</v>
      </c>
      <c r="T21" s="18">
        <f>'2009-10 Back-Up Data'!D21</f>
        <v>3592618</v>
      </c>
      <c r="U21" s="3">
        <f>'2009-10 Back-Up Data'!D21/'2009-10 Back-Up Data'!B21</f>
        <v>77.45549015803203</v>
      </c>
      <c r="V21" s="4">
        <f>'2009-10 Back-Up Data'!D21/'2009-10 Back-Up Data'!L21</f>
        <v>0.03260788045727372</v>
      </c>
      <c r="W21" s="3">
        <f>SUM('2009-10 Back-Up Data'!C21+'2009-10 Back-Up Data'!D21)/'2009-10 Back-Up Data'!B21</f>
        <v>192.23487053446306</v>
      </c>
      <c r="AB21" s="2" t="str">
        <f>'2009-10 Back-Up Data'!A21</f>
        <v>Monroe 1</v>
      </c>
      <c r="AC21" s="18">
        <f>'2009-10 Back-Up Data'!E21</f>
        <v>7310127</v>
      </c>
      <c r="AD21" s="3">
        <f>'2009-10 Back-Up Data'!E21/'2009-10 Back-Up Data'!B21</f>
        <v>157.6035832093655</v>
      </c>
      <c r="AE21" s="4">
        <f>'2009-10 Back-Up Data'!E21/'2009-10 Back-Up Data'!L21</f>
        <v>0.06634931610972526</v>
      </c>
      <c r="AF21" s="18">
        <f>'2009-10 Back-Up Data'!F21</f>
        <v>45979390</v>
      </c>
      <c r="AG21" s="3">
        <f>'2009-10 Back-Up Data'!F21/'2009-10 Back-Up Data'!B21</f>
        <v>991.2983205053575</v>
      </c>
      <c r="AH21" s="4">
        <f>'2009-10 Back-Up Data'!F21/'2009-10 Back-Up Data'!L21</f>
        <v>0.41732531892296</v>
      </c>
      <c r="AI21" s="18">
        <f>'2009-10 Back-Up Data'!G21</f>
        <v>16591967</v>
      </c>
      <c r="AJ21" s="3">
        <f>'2009-10 Back-Up Data'!G21/'2009-10 Back-Up Data'!B21</f>
        <v>357.7165556346075</v>
      </c>
      <c r="AK21" s="4">
        <f>'2009-10 Back-Up Data'!G21/'2009-10 Back-Up Data'!L21</f>
        <v>0.15059460162116609</v>
      </c>
      <c r="AP21" s="2" t="str">
        <f>'2009-10 Back-Up Data'!A21</f>
        <v>Monroe 1</v>
      </c>
      <c r="AQ21" s="18">
        <f>'2009-10 Back-Up Data'!H21</f>
        <v>3788033</v>
      </c>
      <c r="AR21" s="3">
        <f>'2009-10 Back-Up Data'!H21/'2009-10 Back-Up Data'!B21</f>
        <v>81.6685639135028</v>
      </c>
      <c r="AS21" s="4">
        <f>'2009-10 Back-Up Data'!H21/'2009-10 Back-Up Data'!L21</f>
        <v>0.0343815365931496</v>
      </c>
      <c r="AT21" s="18">
        <f>'2009-10 Back-Up Data'!I21</f>
        <v>8148863</v>
      </c>
      <c r="AU21" s="3">
        <f>'2009-10 Back-Up Data'!I21/'2009-10 Back-Up Data'!B21</f>
        <v>175.68641528146088</v>
      </c>
      <c r="AV21" s="4">
        <f>'2009-10 Back-Up Data'!I21/'2009-10 Back-Up Data'!L21</f>
        <v>0.0739619827565026</v>
      </c>
      <c r="AW21" s="18">
        <f>'2009-10 Back-Up Data'!J21</f>
        <v>19441563</v>
      </c>
      <c r="AX21" s="3">
        <f>'2009-10 Back-Up Data'!J21/'2009-10 Back-Up Data'!B21</f>
        <v>419.15277148955437</v>
      </c>
      <c r="AY21" s="4">
        <f>'2009-10 Back-Up Data'!J21/'2009-10 Back-Up Data'!L21</f>
        <v>0.17645854978362738</v>
      </c>
    </row>
    <row r="22" spans="3:51" ht="12.75">
      <c r="C22" s="2" t="str">
        <f>'2009-10 Back-Up Data'!A22</f>
        <v>Monroe 2</v>
      </c>
      <c r="D22" s="33">
        <f>'2009-10 Back-Up Data'!K22</f>
        <v>56557959</v>
      </c>
      <c r="E22" s="34">
        <f>'2009-10 Back-Up Data'!K22/'2009-10 Back-Up Data'!B22</f>
        <v>1545.0883485862587</v>
      </c>
      <c r="F22" s="4">
        <f>'2009-10 Back-Up Data'!K22/'2009-10 Back-Up Data'!L22</f>
        <v>0.9022699496715888</v>
      </c>
      <c r="G22" s="33">
        <f>'2009-10 Back-Up Data'!C22+'2009-10 Back-Up Data'!D22</f>
        <v>6126118</v>
      </c>
      <c r="H22" s="34">
        <f>('2009-10 Back-Up Data'!C22+'2009-10 Back-Up Data'!D22)/'2009-10 Back-Up Data'!B22</f>
        <v>167.35741018986477</v>
      </c>
      <c r="I22" s="4">
        <f>('2009-10 Back-Up Data'!C22+'2009-10 Back-Up Data'!D22)/'2009-10 Back-Up Data'!L22</f>
        <v>0.09773005032841116</v>
      </c>
      <c r="J22" s="33">
        <f>'2009-10 Back-Up Data'!L22</f>
        <v>62684077</v>
      </c>
      <c r="K22" s="34">
        <f>'2009-10 Back-Up Data'!L22/'2009-10 Back-Up Data'!B22</f>
        <v>1712.4457587761235</v>
      </c>
      <c r="P22" s="2" t="str">
        <f>'2009-10 Back-Up Data'!A22</f>
        <v>Monroe 2</v>
      </c>
      <c r="Q22" s="18">
        <f>'2009-10 Back-Up Data'!C22</f>
        <v>4119083</v>
      </c>
      <c r="R22" s="3">
        <f>'2009-10 Back-Up Data'!C22/'2009-10 Back-Up Data'!B22</f>
        <v>112.52787870509493</v>
      </c>
      <c r="S22" s="4">
        <f>'2009-10 Back-Up Data'!C22/'2009-10 Back-Up Data'!L22</f>
        <v>0.06571179152881201</v>
      </c>
      <c r="T22" s="18">
        <f>'2009-10 Back-Up Data'!D22</f>
        <v>2007035</v>
      </c>
      <c r="U22" s="3">
        <f>'2009-10 Back-Up Data'!D22/'2009-10 Back-Up Data'!B22</f>
        <v>54.82953148476984</v>
      </c>
      <c r="V22" s="4">
        <f>'2009-10 Back-Up Data'!D22/'2009-10 Back-Up Data'!L22</f>
        <v>0.03201825879959914</v>
      </c>
      <c r="W22" s="3">
        <f>SUM('2009-10 Back-Up Data'!C22+'2009-10 Back-Up Data'!D22)/'2009-10 Back-Up Data'!B22</f>
        <v>167.35741018986477</v>
      </c>
      <c r="AB22" s="2" t="str">
        <f>'2009-10 Back-Up Data'!A22</f>
        <v>Monroe 2</v>
      </c>
      <c r="AC22" s="18">
        <f>'2009-10 Back-Up Data'!E22</f>
        <v>6739492</v>
      </c>
      <c r="AD22" s="3">
        <f>'2009-10 Back-Up Data'!E22/'2009-10 Back-Up Data'!B22</f>
        <v>184.11397350088785</v>
      </c>
      <c r="AE22" s="4">
        <f>'2009-10 Back-Up Data'!E22/'2009-10 Back-Up Data'!L22</f>
        <v>0.10751521474903428</v>
      </c>
      <c r="AF22" s="18">
        <f>'2009-10 Back-Up Data'!F22</f>
        <v>24229742</v>
      </c>
      <c r="AG22" s="3">
        <f>'2009-10 Back-Up Data'!F22/'2009-10 Back-Up Data'!B22</f>
        <v>661.9243819150389</v>
      </c>
      <c r="AH22" s="4">
        <f>'2009-10 Back-Up Data'!F22/'2009-10 Back-Up Data'!L22</f>
        <v>0.38653742959316445</v>
      </c>
      <c r="AI22" s="18">
        <f>'2009-10 Back-Up Data'!G22</f>
        <v>7149832</v>
      </c>
      <c r="AJ22" s="3">
        <f>'2009-10 Back-Up Data'!G22/'2009-10 Back-Up Data'!B22</f>
        <v>195.3239174976096</v>
      </c>
      <c r="AK22" s="4">
        <f>'2009-10 Back-Up Data'!G22/'2009-10 Back-Up Data'!L22</f>
        <v>0.11406137478900742</v>
      </c>
      <c r="AP22" s="2" t="str">
        <f>'2009-10 Back-Up Data'!A22</f>
        <v>Monroe 2</v>
      </c>
      <c r="AQ22" s="18">
        <f>'2009-10 Back-Up Data'!H22</f>
        <v>2770630</v>
      </c>
      <c r="AR22" s="3">
        <f>'2009-10 Back-Up Data'!H22/'2009-10 Back-Up Data'!B22</f>
        <v>75.68993306925283</v>
      </c>
      <c r="AS22" s="4">
        <f>'2009-10 Back-Up Data'!H22/'2009-10 Back-Up Data'!L22</f>
        <v>0.04419990103706879</v>
      </c>
      <c r="AT22" s="18">
        <f>'2009-10 Back-Up Data'!I22</f>
        <v>9265363</v>
      </c>
      <c r="AU22" s="3">
        <f>'2009-10 Back-Up Data'!I22/'2009-10 Back-Up Data'!B22</f>
        <v>253.11741565359924</v>
      </c>
      <c r="AV22" s="4">
        <f>'2009-10 Back-Up Data'!I22/'2009-10 Back-Up Data'!L22</f>
        <v>0.14781047186831833</v>
      </c>
      <c r="AW22" s="18">
        <f>'2009-10 Back-Up Data'!J22</f>
        <v>6402900</v>
      </c>
      <c r="AX22" s="3">
        <f>'2009-10 Back-Up Data'!J22/'2009-10 Back-Up Data'!B22</f>
        <v>174.91872694987023</v>
      </c>
      <c r="AY22" s="4">
        <f>'2009-10 Back-Up Data'!J22/'2009-10 Back-Up Data'!L22</f>
        <v>0.10214555763499557</v>
      </c>
    </row>
    <row r="23" spans="3:51" ht="12.75">
      <c r="C23" s="2" t="str">
        <f>'2009-10 Back-Up Data'!A23</f>
        <v>Nassau</v>
      </c>
      <c r="D23" s="33">
        <f>'2009-10 Back-Up Data'!K23</f>
        <v>240360438</v>
      </c>
      <c r="E23" s="34">
        <f>'2009-10 Back-Up Data'!K23/'2009-10 Back-Up Data'!B23</f>
        <v>1177.7928820984237</v>
      </c>
      <c r="F23" s="4">
        <f>'2009-10 Back-Up Data'!K23/'2009-10 Back-Up Data'!L23</f>
        <v>0.8959116624063106</v>
      </c>
      <c r="G23" s="33">
        <f>'2009-10 Back-Up Data'!C23+'2009-10 Back-Up Data'!D23</f>
        <v>27925430</v>
      </c>
      <c r="H23" s="34">
        <f>('2009-10 Back-Up Data'!C23+'2009-10 Back-Up Data'!D23)/'2009-10 Back-Up Data'!B23</f>
        <v>136.83771321609</v>
      </c>
      <c r="I23" s="4">
        <f>('2009-10 Back-Up Data'!C23+'2009-10 Back-Up Data'!D23)/'2009-10 Back-Up Data'!L23</f>
        <v>0.10408833759368943</v>
      </c>
      <c r="J23" s="33">
        <f>'2009-10 Back-Up Data'!L23</f>
        <v>268285868</v>
      </c>
      <c r="K23" s="34">
        <f>'2009-10 Back-Up Data'!L23/'2009-10 Back-Up Data'!B23</f>
        <v>1314.6305953145136</v>
      </c>
      <c r="P23" s="2" t="str">
        <f>'2009-10 Back-Up Data'!A23</f>
        <v>Nassau</v>
      </c>
      <c r="Q23" s="18">
        <f>'2009-10 Back-Up Data'!C23</f>
        <v>17984600</v>
      </c>
      <c r="R23" s="3">
        <f>'2009-10 Back-Up Data'!C23/'2009-10 Back-Up Data'!B23</f>
        <v>88.12654047246872</v>
      </c>
      <c r="S23" s="4">
        <f>'2009-10 Back-Up Data'!C23/'2009-10 Back-Up Data'!L23</f>
        <v>0.06703521185841961</v>
      </c>
      <c r="T23" s="18">
        <f>'2009-10 Back-Up Data'!D23</f>
        <v>9940830</v>
      </c>
      <c r="U23" s="3">
        <f>'2009-10 Back-Up Data'!D23/'2009-10 Back-Up Data'!B23</f>
        <v>48.71117274362128</v>
      </c>
      <c r="V23" s="4">
        <f>'2009-10 Back-Up Data'!D23/'2009-10 Back-Up Data'!L23</f>
        <v>0.03705312573526981</v>
      </c>
      <c r="W23" s="3">
        <f>SUM('2009-10 Back-Up Data'!C23+'2009-10 Back-Up Data'!D23)/'2009-10 Back-Up Data'!B23</f>
        <v>136.83771321609</v>
      </c>
      <c r="AB23" s="2" t="str">
        <f>'2009-10 Back-Up Data'!A23</f>
        <v>Nassau</v>
      </c>
      <c r="AC23" s="18">
        <f>'2009-10 Back-Up Data'!E23</f>
        <v>15214149</v>
      </c>
      <c r="AD23" s="3">
        <f>'2009-10 Back-Up Data'!E23/'2009-10 Back-Up Data'!B23</f>
        <v>74.55102240820867</v>
      </c>
      <c r="AE23" s="4">
        <f>'2009-10 Back-Up Data'!E23/'2009-10 Back-Up Data'!L23</f>
        <v>0.05670872309979443</v>
      </c>
      <c r="AF23" s="18">
        <f>'2009-10 Back-Up Data'!F23</f>
        <v>126684742</v>
      </c>
      <c r="AG23" s="3">
        <f>'2009-10 Back-Up Data'!F23/'2009-10 Back-Up Data'!B23</f>
        <v>620.7693272637289</v>
      </c>
      <c r="AH23" s="4">
        <f>'2009-10 Back-Up Data'!F23/'2009-10 Back-Up Data'!L23</f>
        <v>0.4722005782279967</v>
      </c>
      <c r="AI23" s="18">
        <f>'2009-10 Back-Up Data'!G23</f>
        <v>195065</v>
      </c>
      <c r="AJ23" s="3">
        <f>'2009-10 Back-Up Data'!G23/'2009-10 Back-Up Data'!B23</f>
        <v>0.955840197572485</v>
      </c>
      <c r="AK23" s="4">
        <f>'2009-10 Back-Up Data'!G23/'2009-10 Back-Up Data'!L23</f>
        <v>0.0007270789231432794</v>
      </c>
      <c r="AP23" s="2" t="str">
        <f>'2009-10 Back-Up Data'!A23</f>
        <v>Nassau</v>
      </c>
      <c r="AQ23" s="18">
        <f>'2009-10 Back-Up Data'!H23</f>
        <v>22032383</v>
      </c>
      <c r="AR23" s="3">
        <f>'2009-10 Back-Up Data'!H23/'2009-10 Back-Up Data'!B23</f>
        <v>107.96112741759238</v>
      </c>
      <c r="AS23" s="4">
        <f>'2009-10 Back-Up Data'!H23/'2009-10 Back-Up Data'!L23</f>
        <v>0.08212278628108731</v>
      </c>
      <c r="AT23" s="18">
        <f>'2009-10 Back-Up Data'!I23</f>
        <v>40519092</v>
      </c>
      <c r="AU23" s="3">
        <f>'2009-10 Back-Up Data'!I23/'2009-10 Back-Up Data'!B23</f>
        <v>198.54805784091297</v>
      </c>
      <c r="AV23" s="4">
        <f>'2009-10 Back-Up Data'!I23/'2009-10 Back-Up Data'!L23</f>
        <v>0.15102954286060272</v>
      </c>
      <c r="AW23" s="18">
        <f>'2009-10 Back-Up Data'!J23</f>
        <v>35715007</v>
      </c>
      <c r="AX23" s="3">
        <f>'2009-10 Back-Up Data'!J23/'2009-10 Back-Up Data'!B23</f>
        <v>175.00750697040823</v>
      </c>
      <c r="AY23" s="4">
        <f>'2009-10 Back-Up Data'!J23/'2009-10 Back-Up Data'!L23</f>
        <v>0.13312295301368612</v>
      </c>
    </row>
    <row r="24" spans="3:51" ht="12.75">
      <c r="C24" s="2" t="str">
        <f>'2009-10 Back-Up Data'!A24</f>
        <v>Oneida</v>
      </c>
      <c r="D24" s="33">
        <f>'2009-10 Back-Up Data'!K24</f>
        <v>38810884</v>
      </c>
      <c r="E24" s="34">
        <f>'2009-10 Back-Up Data'!K24/'2009-10 Back-Up Data'!B24</f>
        <v>1654.131355751609</v>
      </c>
      <c r="F24" s="4">
        <f>'2009-10 Back-Up Data'!K24/'2009-10 Back-Up Data'!L24</f>
        <v>0.8740516046690453</v>
      </c>
      <c r="G24" s="33">
        <f>'2009-10 Back-Up Data'!C24+'2009-10 Back-Up Data'!D24</f>
        <v>5592540</v>
      </c>
      <c r="H24" s="34">
        <f>('2009-10 Back-Up Data'!C24+'2009-10 Back-Up Data'!D24)/'2009-10 Back-Up Data'!B24</f>
        <v>238.3557089886204</v>
      </c>
      <c r="I24" s="4">
        <f>('2009-10 Back-Up Data'!C24+'2009-10 Back-Up Data'!D24)/'2009-10 Back-Up Data'!L24</f>
        <v>0.12594839533095467</v>
      </c>
      <c r="J24" s="33">
        <f>'2009-10 Back-Up Data'!L24</f>
        <v>44403424</v>
      </c>
      <c r="K24" s="34">
        <f>'2009-10 Back-Up Data'!L24/'2009-10 Back-Up Data'!B24</f>
        <v>1892.4870647402292</v>
      </c>
      <c r="P24" s="2" t="str">
        <f>'2009-10 Back-Up Data'!A24</f>
        <v>Oneida</v>
      </c>
      <c r="Q24" s="18">
        <f>'2009-10 Back-Up Data'!C24</f>
        <v>2142383</v>
      </c>
      <c r="R24" s="3">
        <f>'2009-10 Back-Up Data'!C24/'2009-10 Back-Up Data'!B24</f>
        <v>91.30899714444018</v>
      </c>
      <c r="S24" s="4">
        <f>'2009-10 Back-Up Data'!C24/'2009-10 Back-Up Data'!L24</f>
        <v>0.048248148611242235</v>
      </c>
      <c r="T24" s="18">
        <f>'2009-10 Back-Up Data'!D24</f>
        <v>3450157</v>
      </c>
      <c r="U24" s="3">
        <f>'2009-10 Back-Up Data'!D24/'2009-10 Back-Up Data'!B24</f>
        <v>147.0467118441802</v>
      </c>
      <c r="V24" s="4">
        <f>'2009-10 Back-Up Data'!D24/'2009-10 Back-Up Data'!L24</f>
        <v>0.07770024671971243</v>
      </c>
      <c r="W24" s="3">
        <f>SUM('2009-10 Back-Up Data'!C24+'2009-10 Back-Up Data'!D24)/'2009-10 Back-Up Data'!B24</f>
        <v>238.3557089886204</v>
      </c>
      <c r="AB24" s="2" t="str">
        <f>'2009-10 Back-Up Data'!A24</f>
        <v>Oneida</v>
      </c>
      <c r="AC24" s="18">
        <f>'2009-10 Back-Up Data'!E24</f>
        <v>4884806</v>
      </c>
      <c r="AD24" s="3">
        <f>'2009-10 Back-Up Data'!E24/'2009-10 Back-Up Data'!B24</f>
        <v>208.1918765716234</v>
      </c>
      <c r="AE24" s="4">
        <f>'2009-10 Back-Up Data'!E24/'2009-10 Back-Up Data'!L24</f>
        <v>0.11000966952458441</v>
      </c>
      <c r="AF24" s="18">
        <f>'2009-10 Back-Up Data'!F24</f>
        <v>12916358</v>
      </c>
      <c r="AG24" s="3">
        <f>'2009-10 Back-Up Data'!F24/'2009-10 Back-Up Data'!B24</f>
        <v>550.4989984230491</v>
      </c>
      <c r="AH24" s="4">
        <f>'2009-10 Back-Up Data'!F24/'2009-10 Back-Up Data'!L24</f>
        <v>0.2908865316332362</v>
      </c>
      <c r="AI24" s="18">
        <f>'2009-10 Back-Up Data'!G24</f>
        <v>2805920</v>
      </c>
      <c r="AJ24" s="3">
        <f>'2009-10 Back-Up Data'!G24/'2009-10 Back-Up Data'!B24</f>
        <v>119.58914034863402</v>
      </c>
      <c r="AK24" s="4">
        <f>'2009-10 Back-Up Data'!G24/'2009-10 Back-Up Data'!L24</f>
        <v>0.06319152324829724</v>
      </c>
      <c r="AP24" s="2" t="str">
        <f>'2009-10 Back-Up Data'!A24</f>
        <v>Oneida</v>
      </c>
      <c r="AQ24" s="18">
        <f>'2009-10 Back-Up Data'!H24</f>
        <v>5594769</v>
      </c>
      <c r="AR24" s="3">
        <f>'2009-10 Back-Up Data'!H24/'2009-10 Back-Up Data'!B24</f>
        <v>238.45070962792482</v>
      </c>
      <c r="AS24" s="4">
        <f>'2009-10 Back-Up Data'!H24/'2009-10 Back-Up Data'!L24</f>
        <v>0.1259985941624682</v>
      </c>
      <c r="AT24" s="18">
        <f>'2009-10 Back-Up Data'!I24</f>
        <v>5678346</v>
      </c>
      <c r="AU24" s="3">
        <f>'2009-10 Back-Up Data'!I24/'2009-10 Back-Up Data'!B24</f>
        <v>242.01278608873545</v>
      </c>
      <c r="AV24" s="4">
        <f>'2009-10 Back-Up Data'!I24/'2009-10 Back-Up Data'!L24</f>
        <v>0.12788081387597497</v>
      </c>
      <c r="AW24" s="18">
        <f>'2009-10 Back-Up Data'!J24</f>
        <v>6930685</v>
      </c>
      <c r="AX24" s="3">
        <f>'2009-10 Back-Up Data'!J24/'2009-10 Back-Up Data'!B24</f>
        <v>295.38784469164216</v>
      </c>
      <c r="AY24" s="4">
        <f>'2009-10 Back-Up Data'!J24/'2009-10 Back-Up Data'!L24</f>
        <v>0.15608447222448432</v>
      </c>
    </row>
    <row r="25" spans="3:51" ht="12.75">
      <c r="C25" s="2" t="str">
        <f>'2009-10 Back-Up Data'!A25</f>
        <v>Onondaga</v>
      </c>
      <c r="D25" s="33">
        <f>'2009-10 Back-Up Data'!K25</f>
        <v>81294960</v>
      </c>
      <c r="E25" s="34">
        <f>'2009-10 Back-Up Data'!K25/'2009-10 Back-Up Data'!B25</f>
        <v>1346.4557695811318</v>
      </c>
      <c r="F25" s="4">
        <f>'2009-10 Back-Up Data'!K25/'2009-10 Back-Up Data'!L25</f>
        <v>0.9179323165528103</v>
      </c>
      <c r="G25" s="33">
        <f>'2009-10 Back-Up Data'!C25+'2009-10 Back-Up Data'!D25</f>
        <v>7268171</v>
      </c>
      <c r="H25" s="34">
        <f>('2009-10 Back-Up Data'!C25+'2009-10 Back-Up Data'!D25)/'2009-10 Back-Up Data'!B25</f>
        <v>120.37979694254435</v>
      </c>
      <c r="I25" s="4">
        <f>('2009-10 Back-Up Data'!C25+'2009-10 Back-Up Data'!D25)/'2009-10 Back-Up Data'!L25</f>
        <v>0.08206768344718977</v>
      </c>
      <c r="J25" s="33">
        <f>'2009-10 Back-Up Data'!L25</f>
        <v>88563131</v>
      </c>
      <c r="K25" s="34">
        <f>'2009-10 Back-Up Data'!L25/'2009-10 Back-Up Data'!B25</f>
        <v>1466.8355665236763</v>
      </c>
      <c r="P25" s="2" t="str">
        <f>'2009-10 Back-Up Data'!A25</f>
        <v>Onondaga</v>
      </c>
      <c r="Q25" s="18">
        <f>'2009-10 Back-Up Data'!C25</f>
        <v>5084730</v>
      </c>
      <c r="R25" s="3">
        <f>'2009-10 Back-Up Data'!C25/'2009-10 Back-Up Data'!B25</f>
        <v>84.21634065952267</v>
      </c>
      <c r="S25" s="4">
        <f>'2009-10 Back-Up Data'!C25/'2009-10 Back-Up Data'!L25</f>
        <v>0.05741362057310282</v>
      </c>
      <c r="T25" s="18">
        <f>'2009-10 Back-Up Data'!D25</f>
        <v>2183441</v>
      </c>
      <c r="U25" s="3">
        <f>'2009-10 Back-Up Data'!D25/'2009-10 Back-Up Data'!B25</f>
        <v>36.16345628302168</v>
      </c>
      <c r="V25" s="4">
        <f>'2009-10 Back-Up Data'!D25/'2009-10 Back-Up Data'!L25</f>
        <v>0.02465406287408696</v>
      </c>
      <c r="W25" s="3">
        <f>SUM('2009-10 Back-Up Data'!C25+'2009-10 Back-Up Data'!D25)/'2009-10 Back-Up Data'!B25</f>
        <v>120.37979694254435</v>
      </c>
      <c r="AB25" s="2" t="str">
        <f>'2009-10 Back-Up Data'!A25</f>
        <v>Onondaga</v>
      </c>
      <c r="AC25" s="18">
        <f>'2009-10 Back-Up Data'!E25</f>
        <v>8808687</v>
      </c>
      <c r="AD25" s="3">
        <f>'2009-10 Back-Up Data'!E25/'2009-10 Back-Up Data'!B25</f>
        <v>145.8947446875466</v>
      </c>
      <c r="AE25" s="4">
        <f>'2009-10 Back-Up Data'!E25/'2009-10 Back-Up Data'!L25</f>
        <v>0.09946223558875758</v>
      </c>
      <c r="AF25" s="18">
        <f>'2009-10 Back-Up Data'!F25</f>
        <v>20036145</v>
      </c>
      <c r="AG25" s="3">
        <f>'2009-10 Back-Up Data'!F25/'2009-10 Back-Up Data'!B25</f>
        <v>331.8506219255677</v>
      </c>
      <c r="AH25" s="4">
        <f>'2009-10 Back-Up Data'!F25/'2009-10 Back-Up Data'!L25</f>
        <v>0.22623573459705257</v>
      </c>
      <c r="AI25" s="18">
        <f>'2009-10 Back-Up Data'!G25</f>
        <v>3500129</v>
      </c>
      <c r="AJ25" s="3">
        <f>'2009-10 Back-Up Data'!G25/'2009-10 Back-Up Data'!B25</f>
        <v>57.97123076668268</v>
      </c>
      <c r="AK25" s="4">
        <f>'2009-10 Back-Up Data'!G25/'2009-10 Back-Up Data'!L25</f>
        <v>0.039521287927365624</v>
      </c>
      <c r="AP25" s="2" t="str">
        <f>'2009-10 Back-Up Data'!A25</f>
        <v>Onondaga</v>
      </c>
      <c r="AQ25" s="18">
        <f>'2009-10 Back-Up Data'!H25</f>
        <v>7510162</v>
      </c>
      <c r="AR25" s="3">
        <f>'2009-10 Back-Up Data'!H25/'2009-10 Back-Up Data'!B25</f>
        <v>124.38779667754277</v>
      </c>
      <c r="AS25" s="4">
        <f>'2009-10 Back-Up Data'!H25/'2009-10 Back-Up Data'!L25</f>
        <v>0.0848000958773691</v>
      </c>
      <c r="AT25" s="18">
        <f>'2009-10 Back-Up Data'!I25</f>
        <v>18383975</v>
      </c>
      <c r="AU25" s="3">
        <f>'2009-10 Back-Up Data'!I25/'2009-10 Back-Up Data'!B25</f>
        <v>304.4863938254633</v>
      </c>
      <c r="AV25" s="4">
        <f>'2009-10 Back-Up Data'!I25/'2009-10 Back-Up Data'!L25</f>
        <v>0.2075804546702397</v>
      </c>
      <c r="AW25" s="18">
        <f>'2009-10 Back-Up Data'!J25</f>
        <v>23055862</v>
      </c>
      <c r="AX25" s="3">
        <f>'2009-10 Back-Up Data'!J25/'2009-10 Back-Up Data'!B25</f>
        <v>381.86498169832885</v>
      </c>
      <c r="AY25" s="4">
        <f>'2009-10 Back-Up Data'!J25/'2009-10 Back-Up Data'!L25</f>
        <v>0.2603325078920256</v>
      </c>
    </row>
    <row r="26" spans="3:51" ht="12.75">
      <c r="C26" s="2" t="str">
        <f>'2009-10 Back-Up Data'!A26</f>
        <v>Ontario</v>
      </c>
      <c r="D26" s="33">
        <f>'2009-10 Back-Up Data'!K26</f>
        <v>84513506</v>
      </c>
      <c r="E26" s="34">
        <f>'2009-10 Back-Up Data'!K26/'2009-10 Back-Up Data'!B26</f>
        <v>2162.7982905107997</v>
      </c>
      <c r="F26" s="4">
        <f>'2009-10 Back-Up Data'!K26/'2009-10 Back-Up Data'!L26</f>
        <v>0.9307092217740274</v>
      </c>
      <c r="G26" s="33">
        <f>'2009-10 Back-Up Data'!C26+'2009-10 Back-Up Data'!D26</f>
        <v>6291983</v>
      </c>
      <c r="H26" s="34">
        <f>('2009-10 Back-Up Data'!F26+'2009-10 Back-Up Data'!D26)/'2009-10 Back-Up Data'!B26</f>
        <v>884.2007370252841</v>
      </c>
      <c r="I26" s="4">
        <f>('2009-10 Back-Up Data'!C26+'2009-10 Back-Up Data'!D26)/'2009-10 Back-Up Data'!L26</f>
        <v>0.06929077822597265</v>
      </c>
      <c r="J26" s="33">
        <f>'2009-10 Back-Up Data'!L26</f>
        <v>90805489</v>
      </c>
      <c r="K26" s="34">
        <f>'2009-10 Back-Up Data'!L26/'2009-10 Back-Up Data'!B26</f>
        <v>2323.817407104105</v>
      </c>
      <c r="P26" s="2" t="str">
        <f>'2009-10 Back-Up Data'!A26</f>
        <v>Ontario</v>
      </c>
      <c r="Q26" s="18">
        <f>'2009-10 Back-Up Data'!C26</f>
        <v>2864432</v>
      </c>
      <c r="R26" s="3">
        <f>'2009-10 Back-Up Data'!C26/'2009-10 Back-Up Data'!B26</f>
        <v>73.30412529429829</v>
      </c>
      <c r="S26" s="4">
        <f>'2009-10 Back-Up Data'!C26/'2009-10 Back-Up Data'!L26</f>
        <v>0.03154470100370254</v>
      </c>
      <c r="T26" s="18">
        <f>'2009-10 Back-Up Data'!D26</f>
        <v>3427551</v>
      </c>
      <c r="U26" s="3">
        <f>'2009-10 Back-Up Data'!D26/'2009-10 Back-Up Data'!B26</f>
        <v>87.71499129900707</v>
      </c>
      <c r="V26" s="4">
        <f>'2009-10 Back-Up Data'!D26/'2009-10 Back-Up Data'!L26</f>
        <v>0.03774607722227012</v>
      </c>
      <c r="W26" s="3">
        <f>SUM('2009-10 Back-Up Data'!C26+'2009-10 Back-Up Data'!D26)/'2009-10 Back-Up Data'!B26</f>
        <v>161.01911659330534</v>
      </c>
      <c r="AB26" s="2" t="str">
        <f>'2009-10 Back-Up Data'!A26</f>
        <v>Ontario</v>
      </c>
      <c r="AC26" s="18">
        <f>'2009-10 Back-Up Data'!E26</f>
        <v>9743201</v>
      </c>
      <c r="AD26" s="3">
        <f>'2009-10 Back-Up Data'!E26/'2009-10 Back-Up Data'!B26</f>
        <v>249.33977377418364</v>
      </c>
      <c r="AE26" s="4">
        <f>'2009-10 Back-Up Data'!E26/'2009-10 Back-Up Data'!L26</f>
        <v>0.10729748947224986</v>
      </c>
      <c r="AF26" s="18">
        <f>'2009-10 Back-Up Data'!F26</f>
        <v>31123477</v>
      </c>
      <c r="AG26" s="3">
        <f>'2009-10 Back-Up Data'!F26/'2009-10 Back-Up Data'!B26</f>
        <v>796.485745726277</v>
      </c>
      <c r="AH26" s="4">
        <f>'2009-10 Back-Up Data'!F26/'2009-10 Back-Up Data'!L26</f>
        <v>0.342748850788084</v>
      </c>
      <c r="AI26" s="18">
        <f>'2009-10 Back-Up Data'!G26</f>
        <v>3953653</v>
      </c>
      <c r="AJ26" s="3">
        <f>'2009-10 Back-Up Data'!G26/'2009-10 Back-Up Data'!B26</f>
        <v>101.17854949329512</v>
      </c>
      <c r="AK26" s="4">
        <f>'2009-10 Back-Up Data'!G26/'2009-10 Back-Up Data'!L26</f>
        <v>0.0435398018725498</v>
      </c>
      <c r="AP26" s="2" t="str">
        <f>'2009-10 Back-Up Data'!A26</f>
        <v>Ontario</v>
      </c>
      <c r="AQ26" s="18">
        <f>'2009-10 Back-Up Data'!H26</f>
        <v>5270439</v>
      </c>
      <c r="AR26" s="3">
        <f>'2009-10 Back-Up Data'!H26/'2009-10 Back-Up Data'!B26</f>
        <v>134.87662503838672</v>
      </c>
      <c r="AS26" s="4">
        <f>'2009-10 Back-Up Data'!H26/'2009-10 Back-Up Data'!L26</f>
        <v>0.05804097371250322</v>
      </c>
      <c r="AT26" s="18">
        <f>'2009-10 Back-Up Data'!I26</f>
        <v>14711649</v>
      </c>
      <c r="AU26" s="3">
        <f>'2009-10 Back-Up Data'!I26/'2009-10 Back-Up Data'!B26</f>
        <v>376.4881001126011</v>
      </c>
      <c r="AV26" s="4">
        <f>'2009-10 Back-Up Data'!I26/'2009-10 Back-Up Data'!L26</f>
        <v>0.1620127721574188</v>
      </c>
      <c r="AW26" s="18">
        <f>'2009-10 Back-Up Data'!J26</f>
        <v>19711087</v>
      </c>
      <c r="AX26" s="3">
        <f>'2009-10 Back-Up Data'!J26/'2009-10 Back-Up Data'!B26</f>
        <v>504.4294963660559</v>
      </c>
      <c r="AY26" s="4">
        <f>'2009-10 Back-Up Data'!J26/'2009-10 Back-Up Data'!L26</f>
        <v>0.2170693337712217</v>
      </c>
    </row>
    <row r="27" spans="3:51" ht="12.75">
      <c r="C27" s="2" t="str">
        <f>'2009-10 Back-Up Data'!A27</f>
        <v>Orange</v>
      </c>
      <c r="D27" s="33">
        <f>'2009-10 Back-Up Data'!K27</f>
        <v>89328562</v>
      </c>
      <c r="E27" s="34">
        <f>'2009-10 Back-Up Data'!K27/'2009-10 Back-Up Data'!B27</f>
        <v>1641.4053507772592</v>
      </c>
      <c r="F27" s="4">
        <f>'2009-10 Back-Up Data'!K27/'2009-10 Back-Up Data'!L27</f>
        <v>0.9407352723273942</v>
      </c>
      <c r="G27" s="33">
        <f>'2009-10 Back-Up Data'!C27+'2009-10 Back-Up Data'!D27</f>
        <v>5627548</v>
      </c>
      <c r="H27" s="34">
        <f>('2009-10 Back-Up Data'!D26+'2009-10 Back-Up Data'!D27)/'2009-10 Back-Up Data'!B27</f>
        <v>97.21401271544596</v>
      </c>
      <c r="I27" s="4">
        <f>('2009-10 Back-Up Data'!C27+'2009-10 Back-Up Data'!D27)/'2009-10 Back-Up Data'!L27</f>
        <v>0.059264727672605794</v>
      </c>
      <c r="J27" s="33">
        <f>'2009-10 Back-Up Data'!L27</f>
        <v>94956110</v>
      </c>
      <c r="K27" s="34">
        <f>'2009-10 Back-Up Data'!L27/'2009-10 Back-Up Data'!B27</f>
        <v>1744.8111058028003</v>
      </c>
      <c r="P27" s="2" t="str">
        <f>'2009-10 Back-Up Data'!A27</f>
        <v>Orange</v>
      </c>
      <c r="Q27" s="18">
        <f>'2009-10 Back-Up Data'!C27</f>
        <v>3764518</v>
      </c>
      <c r="R27" s="3">
        <f>'2009-10 Back-Up Data'!C27/'2009-10 Back-Up Data'!B27</f>
        <v>69.17272426592187</v>
      </c>
      <c r="S27" s="4">
        <f>'2009-10 Back-Up Data'!C27/'2009-10 Back-Up Data'!L27</f>
        <v>0.039644821170538684</v>
      </c>
      <c r="T27" s="18">
        <f>'2009-10 Back-Up Data'!D27</f>
        <v>1863030</v>
      </c>
      <c r="U27" s="3">
        <f>'2009-10 Back-Up Data'!D27/'2009-10 Back-Up Data'!B27</f>
        <v>34.23303075961927</v>
      </c>
      <c r="V27" s="4">
        <f>'2009-10 Back-Up Data'!D27/'2009-10 Back-Up Data'!L27</f>
        <v>0.019619906502067113</v>
      </c>
      <c r="W27" s="3">
        <f>SUM('2009-10 Back-Up Data'!C27+'2009-10 Back-Up Data'!D27)/'2009-10 Back-Up Data'!B27</f>
        <v>103.40575502554114</v>
      </c>
      <c r="AB27" s="2" t="str">
        <f>'2009-10 Back-Up Data'!A27</f>
        <v>Orange</v>
      </c>
      <c r="AC27" s="18">
        <f>'2009-10 Back-Up Data'!E27</f>
        <v>16143724</v>
      </c>
      <c r="AD27" s="3">
        <f>'2009-10 Back-Up Data'!E27/'2009-10 Back-Up Data'!B27</f>
        <v>296.6396677814119</v>
      </c>
      <c r="AE27" s="4">
        <f>'2009-10 Back-Up Data'!E27/'2009-10 Back-Up Data'!L27</f>
        <v>0.17001248260907065</v>
      </c>
      <c r="AF27" s="18">
        <f>'2009-10 Back-Up Data'!F27</f>
        <v>52961748</v>
      </c>
      <c r="AG27" s="3">
        <f>'2009-10 Back-Up Data'!F27/'2009-10 Back-Up Data'!B27</f>
        <v>973.16798353607</v>
      </c>
      <c r="AH27" s="4">
        <f>'2009-10 Back-Up Data'!F27/'2009-10 Back-Up Data'!L27</f>
        <v>0.5577497646017723</v>
      </c>
      <c r="AI27" s="18">
        <f>'2009-10 Back-Up Data'!G27</f>
        <v>2316126</v>
      </c>
      <c r="AJ27" s="3">
        <f>'2009-10 Back-Up Data'!G27/'2009-10 Back-Up Data'!B27</f>
        <v>42.558634375803905</v>
      </c>
      <c r="AK27" s="4">
        <f>'2009-10 Back-Up Data'!G27/'2009-10 Back-Up Data'!L27</f>
        <v>0.024391542576881045</v>
      </c>
      <c r="AP27" s="2" t="str">
        <f>'2009-10 Back-Up Data'!A27</f>
        <v>Orange</v>
      </c>
      <c r="AQ27" s="18">
        <f>'2009-10 Back-Up Data'!H27</f>
        <v>5975390</v>
      </c>
      <c r="AR27" s="3">
        <f>'2009-10 Back-Up Data'!H27/'2009-10 Back-Up Data'!B27</f>
        <v>109.7973246113704</v>
      </c>
      <c r="AS27" s="4">
        <f>'2009-10 Back-Up Data'!H27/'2009-10 Back-Up Data'!L27</f>
        <v>0.06292791480190163</v>
      </c>
      <c r="AT27" s="18">
        <f>'2009-10 Back-Up Data'!I27</f>
        <v>9075380</v>
      </c>
      <c r="AU27" s="3">
        <f>'2009-10 Back-Up Data'!I27/'2009-10 Back-Up Data'!B27</f>
        <v>166.75939877255522</v>
      </c>
      <c r="AV27" s="4">
        <f>'2009-10 Back-Up Data'!I27/'2009-10 Back-Up Data'!L27</f>
        <v>0.09557447119516585</v>
      </c>
      <c r="AW27" s="18">
        <f>'2009-10 Back-Up Data'!J27</f>
        <v>2856194</v>
      </c>
      <c r="AX27" s="3">
        <f>'2009-10 Back-Up Data'!J27/'2009-10 Back-Up Data'!B27</f>
        <v>52.482341700047776</v>
      </c>
      <c r="AY27" s="4">
        <f>'2009-10 Back-Up Data'!J27/'2009-10 Back-Up Data'!L27</f>
        <v>0.03007909654260268</v>
      </c>
    </row>
    <row r="28" spans="3:51" ht="12.75">
      <c r="C28" s="2" t="str">
        <f>'2009-10 Back-Up Data'!A28</f>
        <v>Orleans</v>
      </c>
      <c r="D28" s="33">
        <f>'2009-10 Back-Up Data'!K28</f>
        <v>46796370</v>
      </c>
      <c r="E28" s="34">
        <f>'2009-10 Back-Up Data'!K28/'2009-10 Back-Up Data'!B28</f>
        <v>1299.1774014436423</v>
      </c>
      <c r="F28" s="4">
        <f>'2009-10 Back-Up Data'!K28/'2009-10 Back-Up Data'!L28</f>
        <v>0.9377249061180396</v>
      </c>
      <c r="G28" s="33">
        <f>'2009-10 Back-Up Data'!C28+'2009-10 Back-Up Data'!D28</f>
        <v>3107786</v>
      </c>
      <c r="H28" s="34">
        <f>('2009-10 Back-Up Data'!C28+'2009-10 Back-Up Data'!D28)/'2009-10 Back-Up Data'!B28</f>
        <v>86.27945585785675</v>
      </c>
      <c r="I28" s="4">
        <f>('2009-10 Back-Up Data'!C28+'2009-10 Back-Up Data'!D28)/'2009-10 Back-Up Data'!L28</f>
        <v>0.06227509388196045</v>
      </c>
      <c r="J28" s="33">
        <f>'2009-10 Back-Up Data'!L28</f>
        <v>49904156</v>
      </c>
      <c r="K28" s="34">
        <f>'2009-10 Back-Up Data'!L28/'2009-10 Back-Up Data'!B28</f>
        <v>1385.4568573014992</v>
      </c>
      <c r="P28" s="2" t="str">
        <f>'2009-10 Back-Up Data'!A28</f>
        <v>Orleans</v>
      </c>
      <c r="Q28" s="18">
        <f>'2009-10 Back-Up Data'!C28</f>
        <v>2071786</v>
      </c>
      <c r="R28" s="3">
        <f>'2009-10 Back-Up Data'!C28/'2009-10 Back-Up Data'!B28</f>
        <v>57.517656857301496</v>
      </c>
      <c r="S28" s="4">
        <f>'2009-10 Back-Up Data'!C28/'2009-10 Back-Up Data'!L28</f>
        <v>0.04151529984797258</v>
      </c>
      <c r="T28" s="18">
        <f>'2009-10 Back-Up Data'!D28</f>
        <v>1036000</v>
      </c>
      <c r="U28" s="3">
        <f>'2009-10 Back-Up Data'!D28/'2009-10 Back-Up Data'!B28</f>
        <v>28.761799000555246</v>
      </c>
      <c r="V28" s="4">
        <f>'2009-10 Back-Up Data'!D28/'2009-10 Back-Up Data'!L28</f>
        <v>0.02075979403398787</v>
      </c>
      <c r="W28" s="3">
        <f>SUM('2009-10 Back-Up Data'!C28+'2009-10 Back-Up Data'!D28)/'2009-10 Back-Up Data'!B28</f>
        <v>86.27945585785675</v>
      </c>
      <c r="AB28" s="2" t="str">
        <f>'2009-10 Back-Up Data'!A28</f>
        <v>Orleans</v>
      </c>
      <c r="AC28" s="18">
        <f>'2009-10 Back-Up Data'!E28</f>
        <v>10326420</v>
      </c>
      <c r="AD28" s="3">
        <f>'2009-10 Back-Up Data'!E28/'2009-10 Back-Up Data'!B28</f>
        <v>286.6857301499167</v>
      </c>
      <c r="AE28" s="4">
        <f>'2009-10 Back-Up Data'!E28/'2009-10 Back-Up Data'!L28</f>
        <v>0.20692505049078477</v>
      </c>
      <c r="AF28" s="18">
        <f>'2009-10 Back-Up Data'!F28</f>
        <v>18070339</v>
      </c>
      <c r="AG28" s="3">
        <f>'2009-10 Back-Up Data'!F28/'2009-10 Back-Up Data'!B28</f>
        <v>501.67515269294836</v>
      </c>
      <c r="AH28" s="4">
        <f>'2009-10 Back-Up Data'!F28/'2009-10 Back-Up Data'!L28</f>
        <v>0.3621008839424115</v>
      </c>
      <c r="AI28" s="18">
        <f>'2009-10 Back-Up Data'!G28</f>
        <v>1769450</v>
      </c>
      <c r="AJ28" s="3">
        <f>'2009-10 Back-Up Data'!G28/'2009-10 Back-Up Data'!B28</f>
        <v>49.124097723486955</v>
      </c>
      <c r="AK28" s="4">
        <f>'2009-10 Back-Up Data'!G28/'2009-10 Back-Up Data'!L28</f>
        <v>0.035456966750424555</v>
      </c>
      <c r="AP28" s="2" t="str">
        <f>'2009-10 Back-Up Data'!A28</f>
        <v>Orleans</v>
      </c>
      <c r="AQ28" s="18">
        <f>'2009-10 Back-Up Data'!H28</f>
        <v>5676866</v>
      </c>
      <c r="AR28" s="3">
        <f>'2009-10 Back-Up Data'!H28/'2009-10 Back-Up Data'!B28</f>
        <v>157.60316490838423</v>
      </c>
      <c r="AS28" s="4">
        <f>'2009-10 Back-Up Data'!H28/'2009-10 Back-Up Data'!L28</f>
        <v>0.11375537540400443</v>
      </c>
      <c r="AT28" s="18">
        <f>'2009-10 Back-Up Data'!I28</f>
        <v>4371355</v>
      </c>
      <c r="AU28" s="3">
        <f>'2009-10 Back-Up Data'!I28/'2009-10 Back-Up Data'!B28</f>
        <v>121.35910605219323</v>
      </c>
      <c r="AV28" s="4">
        <f>'2009-10 Back-Up Data'!I28/'2009-10 Back-Up Data'!L28</f>
        <v>0.08759500912108402</v>
      </c>
      <c r="AW28" s="18">
        <f>'2009-10 Back-Up Data'!J28</f>
        <v>6581940</v>
      </c>
      <c r="AX28" s="3">
        <f>'2009-10 Back-Up Data'!J28/'2009-10 Back-Up Data'!B28</f>
        <v>182.73014991671295</v>
      </c>
      <c r="AY28" s="4">
        <f>'2009-10 Back-Up Data'!J28/'2009-10 Back-Up Data'!L28</f>
        <v>0.13189162040933022</v>
      </c>
    </row>
    <row r="29" spans="3:51" ht="12.75">
      <c r="C29" s="2" t="str">
        <f>'2009-10 Back-Up Data'!A29</f>
        <v>Oswego</v>
      </c>
      <c r="D29" s="33">
        <f>'2009-10 Back-Up Data'!K29</f>
        <v>33398686</v>
      </c>
      <c r="E29" s="34">
        <f>'2009-10 Back-Up Data'!K29/'2009-10 Back-Up Data'!B29</f>
        <v>1506.4131523160886</v>
      </c>
      <c r="F29" s="4">
        <f>'2009-10 Back-Up Data'!K29/'2009-10 Back-Up Data'!L29</f>
        <v>0.8796445148187743</v>
      </c>
      <c r="G29" s="33">
        <f>'2009-10 Back-Up Data'!C29+'2009-10 Back-Up Data'!D29</f>
        <v>4569704</v>
      </c>
      <c r="H29" s="34">
        <f>('2009-10 Back-Up Data'!C29+'2009-10 Back-Up Data'!D29)/'2009-10 Back-Up Data'!B29</f>
        <v>206.11176762437418</v>
      </c>
      <c r="I29" s="4">
        <f>('2009-10 Back-Up Data'!C29+'2009-10 Back-Up Data'!D29)/'2009-10 Back-Up Data'!L29</f>
        <v>0.12035548518122575</v>
      </c>
      <c r="J29" s="33">
        <f>'2009-10 Back-Up Data'!L29</f>
        <v>37968390</v>
      </c>
      <c r="K29" s="34">
        <f>'2009-10 Back-Up Data'!L29/'2009-10 Back-Up Data'!B29</f>
        <v>1712.5249199404627</v>
      </c>
      <c r="P29" s="2" t="str">
        <f>'2009-10 Back-Up Data'!A29</f>
        <v>Oswego</v>
      </c>
      <c r="Q29" s="18">
        <f>'2009-10 Back-Up Data'!C29</f>
        <v>4356479</v>
      </c>
      <c r="R29" s="3">
        <f>'2009-10 Back-Up Data'!C29/'2009-10 Back-Up Data'!B29</f>
        <v>196.49447476433178</v>
      </c>
      <c r="S29" s="4">
        <f>'2009-10 Back-Up Data'!C29/'2009-10 Back-Up Data'!L29</f>
        <v>0.11473962946545797</v>
      </c>
      <c r="T29" s="18">
        <f>'2009-10 Back-Up Data'!D29</f>
        <v>213225</v>
      </c>
      <c r="U29" s="3">
        <f>'2009-10 Back-Up Data'!D29/'2009-10 Back-Up Data'!B29</f>
        <v>9.617292860042397</v>
      </c>
      <c r="V29" s="4">
        <f>'2009-10 Back-Up Data'!D29/'2009-10 Back-Up Data'!L29</f>
        <v>0.005615855715767774</v>
      </c>
      <c r="W29" s="3">
        <f>SUM('2009-10 Back-Up Data'!C29+'2009-10 Back-Up Data'!D29)/'2009-10 Back-Up Data'!B29</f>
        <v>206.11176762437418</v>
      </c>
      <c r="AB29" s="2" t="str">
        <f>'2009-10 Back-Up Data'!A29</f>
        <v>Oswego</v>
      </c>
      <c r="AC29" s="18">
        <f>'2009-10 Back-Up Data'!E29</f>
        <v>5483641</v>
      </c>
      <c r="AD29" s="3">
        <f>'2009-10 Back-Up Data'!E29/'2009-10 Back-Up Data'!B29</f>
        <v>247.33394975418338</v>
      </c>
      <c r="AE29" s="4">
        <f>'2009-10 Back-Up Data'!E29/'2009-10 Back-Up Data'!L29</f>
        <v>0.14442648213421744</v>
      </c>
      <c r="AF29" s="18">
        <f>'2009-10 Back-Up Data'!F29</f>
        <v>11641066</v>
      </c>
      <c r="AG29" s="3">
        <f>'2009-10 Back-Up Data'!F29/'2009-10 Back-Up Data'!B29</f>
        <v>525.0582292183483</v>
      </c>
      <c r="AH29" s="4">
        <f>'2009-10 Back-Up Data'!F29/'2009-10 Back-Up Data'!L29</f>
        <v>0.3065988839663731</v>
      </c>
      <c r="AI29" s="18">
        <f>'2009-10 Back-Up Data'!G29</f>
        <v>3569982</v>
      </c>
      <c r="AJ29" s="3">
        <f>'2009-10 Back-Up Data'!G29/'2009-10 Back-Up Data'!B29</f>
        <v>161.02034188805197</v>
      </c>
      <c r="AK29" s="4">
        <f>'2009-10 Back-Up Data'!G29/'2009-10 Back-Up Data'!L29</f>
        <v>0.09402510878127832</v>
      </c>
      <c r="AP29" s="2" t="str">
        <f>'2009-10 Back-Up Data'!A29</f>
        <v>Oswego</v>
      </c>
      <c r="AQ29" s="18">
        <f>'2009-10 Back-Up Data'!H29</f>
        <v>2249568</v>
      </c>
      <c r="AR29" s="3">
        <f>'2009-10 Back-Up Data'!H29/'2009-10 Back-Up Data'!B29</f>
        <v>101.46443552388254</v>
      </c>
      <c r="AS29" s="4">
        <f>'2009-10 Back-Up Data'!H29/'2009-10 Back-Up Data'!L29</f>
        <v>0.05924844324449891</v>
      </c>
      <c r="AT29" s="18">
        <f>'2009-10 Back-Up Data'!I29</f>
        <v>5228424</v>
      </c>
      <c r="AU29" s="3">
        <f>'2009-10 Back-Up Data'!I29/'2009-10 Back-Up Data'!B29</f>
        <v>235.82265121104146</v>
      </c>
      <c r="AV29" s="4">
        <f>'2009-10 Back-Up Data'!I29/'2009-10 Back-Up Data'!L29</f>
        <v>0.13770465379227298</v>
      </c>
      <c r="AW29" s="18">
        <f>'2009-10 Back-Up Data'!J29</f>
        <v>5226005</v>
      </c>
      <c r="AX29" s="3">
        <f>'2009-10 Back-Up Data'!J29/'2009-10 Back-Up Data'!B29</f>
        <v>235.71354472058093</v>
      </c>
      <c r="AY29" s="4">
        <f>'2009-10 Back-Up Data'!J29/'2009-10 Back-Up Data'!L29</f>
        <v>0.1376409429001335</v>
      </c>
    </row>
    <row r="30" spans="3:51" ht="12.75">
      <c r="C30" s="2" t="str">
        <f>'2009-10 Back-Up Data'!A30</f>
        <v>Otsego</v>
      </c>
      <c r="D30" s="33">
        <f>'2009-10 Back-Up Data'!K30</f>
        <v>21151289</v>
      </c>
      <c r="E30" s="34">
        <f>'2009-10 Back-Up Data'!K30/'2009-10 Back-Up Data'!B30</f>
        <v>2198.9072668676577</v>
      </c>
      <c r="F30" s="4">
        <f>'2009-10 Back-Up Data'!K30/'2009-10 Back-Up Data'!L30</f>
        <v>0.8811824356006338</v>
      </c>
      <c r="G30" s="33">
        <f>'2009-10 Back-Up Data'!C30+'2009-10 Back-Up Data'!D30</f>
        <v>2852014</v>
      </c>
      <c r="H30" s="34">
        <f>('2009-10 Back-Up Data'!F29+'2009-10 Back-Up Data'!D30)/'2009-10 Back-Up Data'!B30</f>
        <v>1271.358145337353</v>
      </c>
      <c r="I30" s="4">
        <f>('2009-10 Back-Up Data'!C30+'2009-10 Back-Up Data'!D30)/'2009-10 Back-Up Data'!L30</f>
        <v>0.11881756439936621</v>
      </c>
      <c r="J30" s="33">
        <f>'2009-10 Back-Up Data'!L30</f>
        <v>24003303</v>
      </c>
      <c r="K30" s="34">
        <f>'2009-10 Back-Up Data'!L30/'2009-10 Back-Up Data'!B30</f>
        <v>2495.4052396298994</v>
      </c>
      <c r="P30" s="2" t="str">
        <f>'2009-10 Back-Up Data'!A30</f>
        <v>Otsego</v>
      </c>
      <c r="Q30" s="18">
        <f>'2009-10 Back-Up Data'!C30</f>
        <v>2263886</v>
      </c>
      <c r="R30" s="3">
        <f>'2009-10 Back-Up Data'!C30/'2009-10 Back-Up Data'!B30</f>
        <v>235.3556502754964</v>
      </c>
      <c r="S30" s="4">
        <f>'2009-10 Back-Up Data'!C30/'2009-10 Back-Up Data'!L30</f>
        <v>0.09431560314845003</v>
      </c>
      <c r="T30" s="18">
        <f>'2009-10 Back-Up Data'!D30</f>
        <v>588128</v>
      </c>
      <c r="U30" s="3">
        <f>'2009-10 Back-Up Data'!D30/'2009-10 Back-Up Data'!B30</f>
        <v>61.14232248674498</v>
      </c>
      <c r="V30" s="4">
        <f>'2009-10 Back-Up Data'!D30/'2009-10 Back-Up Data'!L30</f>
        <v>0.024501961250916176</v>
      </c>
      <c r="W30" s="3">
        <f>SUM('2009-10 Back-Up Data'!C30+'2009-10 Back-Up Data'!D30)/'2009-10 Back-Up Data'!B30</f>
        <v>296.4979727622414</v>
      </c>
      <c r="AB30" s="2" t="str">
        <f>'2009-10 Back-Up Data'!A30</f>
        <v>Otsego</v>
      </c>
      <c r="AC30" s="18">
        <f>'2009-10 Back-Up Data'!E30</f>
        <v>4810779</v>
      </c>
      <c r="AD30" s="3">
        <f>'2009-10 Back-Up Data'!E30/'2009-10 Back-Up Data'!B30</f>
        <v>500.1329660047822</v>
      </c>
      <c r="AE30" s="4">
        <f>'2009-10 Back-Up Data'!E30/'2009-10 Back-Up Data'!L30</f>
        <v>0.20042154198528428</v>
      </c>
      <c r="AF30" s="18">
        <f>'2009-10 Back-Up Data'!F30</f>
        <v>5103838</v>
      </c>
      <c r="AG30" s="3">
        <f>'2009-10 Back-Up Data'!F30/'2009-10 Back-Up Data'!B30</f>
        <v>530.5996465329036</v>
      </c>
      <c r="AH30" s="4">
        <f>'2009-10 Back-Up Data'!F30/'2009-10 Back-Up Data'!L30</f>
        <v>0.21263065337299622</v>
      </c>
      <c r="AI30" s="18">
        <f>'2009-10 Back-Up Data'!G30</f>
        <v>4027466</v>
      </c>
      <c r="AJ30" s="3">
        <f>'2009-10 Back-Up Data'!G30/'2009-10 Back-Up Data'!B30</f>
        <v>418.6990331635305</v>
      </c>
      <c r="AK30" s="4">
        <f>'2009-10 Back-Up Data'!G30/'2009-10 Back-Up Data'!L30</f>
        <v>0.16778799151100163</v>
      </c>
      <c r="AP30" s="2" t="str">
        <f>'2009-10 Back-Up Data'!A30</f>
        <v>Otsego</v>
      </c>
      <c r="AQ30" s="18">
        <f>'2009-10 Back-Up Data'!H30</f>
        <v>1362982</v>
      </c>
      <c r="AR30" s="3">
        <f>'2009-10 Back-Up Data'!H30/'2009-10 Back-Up Data'!B30</f>
        <v>141.69684998440587</v>
      </c>
      <c r="AS30" s="4">
        <f>'2009-10 Back-Up Data'!H30/'2009-10 Back-Up Data'!L30</f>
        <v>0.05678310189226874</v>
      </c>
      <c r="AT30" s="18">
        <f>'2009-10 Back-Up Data'!I30</f>
        <v>1678350</v>
      </c>
      <c r="AU30" s="3">
        <f>'2009-10 Back-Up Data'!I30/'2009-10 Back-Up Data'!B30</f>
        <v>174.48279446927955</v>
      </c>
      <c r="AV30" s="4">
        <f>'2009-10 Back-Up Data'!I30/'2009-10 Back-Up Data'!L30</f>
        <v>0.06992162703607915</v>
      </c>
      <c r="AW30" s="18">
        <f>'2009-10 Back-Up Data'!J30</f>
        <v>4167874</v>
      </c>
      <c r="AX30" s="3">
        <f>'2009-10 Back-Up Data'!J30/'2009-10 Back-Up Data'!B30</f>
        <v>433.295976712756</v>
      </c>
      <c r="AY30" s="4">
        <f>'2009-10 Back-Up Data'!J30/'2009-10 Back-Up Data'!L30</f>
        <v>0.17363751980300376</v>
      </c>
    </row>
    <row r="31" spans="3:51" ht="12.75">
      <c r="C31" s="2" t="str">
        <f>'2009-10 Back-Up Data'!A31</f>
        <v>Putnam</v>
      </c>
      <c r="D31" s="33">
        <f>'2009-10 Back-Up Data'!K31</f>
        <v>48380752</v>
      </c>
      <c r="E31" s="34">
        <f>'2009-10 Back-Up Data'!K31/'2009-10 Back-Up Data'!B31</f>
        <v>848.9936475625592</v>
      </c>
      <c r="F31" s="4">
        <f>'2009-10 Back-Up Data'!K31/'2009-10 Back-Up Data'!L31</f>
        <v>0.8427006907617142</v>
      </c>
      <c r="G31" s="33">
        <f>'2009-10 Back-Up Data'!C31+'2009-10 Back-Up Data'!D31</f>
        <v>9030797</v>
      </c>
      <c r="H31" s="34">
        <f>('2009-10 Back-Up Data'!E31+'2009-10 Back-Up Data'!D31)/'2009-10 Back-Up Data'!B31</f>
        <v>230.9414066612852</v>
      </c>
      <c r="I31" s="4">
        <f>('2009-10 Back-Up Data'!C31+'2009-10 Back-Up Data'!D31)/'2009-10 Back-Up Data'!L31</f>
        <v>0.15729930923828583</v>
      </c>
      <c r="J31" s="33">
        <f>'2009-10 Back-Up Data'!L31</f>
        <v>57411549</v>
      </c>
      <c r="K31" s="34">
        <f>'2009-10 Back-Up Data'!L31/'2009-10 Back-Up Data'!B31</f>
        <v>1007.467606078686</v>
      </c>
      <c r="P31" s="2" t="str">
        <f>'2009-10 Back-Up Data'!A31</f>
        <v>Putnam</v>
      </c>
      <c r="Q31" s="18">
        <f>'2009-10 Back-Up Data'!C31</f>
        <v>8249797</v>
      </c>
      <c r="R31" s="3">
        <f>'2009-10 Back-Up Data'!C31/'2009-10 Back-Up Data'!B31</f>
        <v>144.76883796020076</v>
      </c>
      <c r="S31" s="4">
        <f>'2009-10 Back-Up Data'!C31/'2009-10 Back-Up Data'!L31</f>
        <v>0.14369577452090693</v>
      </c>
      <c r="T31" s="18">
        <f>'2009-10 Back-Up Data'!D31</f>
        <v>781000</v>
      </c>
      <c r="U31" s="3">
        <f>'2009-10 Back-Up Data'!D31/'2009-10 Back-Up Data'!B31</f>
        <v>13.705120555926017</v>
      </c>
      <c r="V31" s="4">
        <f>'2009-10 Back-Up Data'!D31/'2009-10 Back-Up Data'!L31</f>
        <v>0.013603534717378902</v>
      </c>
      <c r="W31" s="3">
        <f>SUM('2009-10 Back-Up Data'!C31+'2009-10 Back-Up Data'!D31)/'2009-10 Back-Up Data'!B31</f>
        <v>158.47395851612677</v>
      </c>
      <c r="AB31" s="2" t="str">
        <f>'2009-10 Back-Up Data'!A31</f>
        <v>Putnam</v>
      </c>
      <c r="AC31" s="18">
        <f>'2009-10 Back-Up Data'!E31</f>
        <v>12379427</v>
      </c>
      <c r="AD31" s="3">
        <f>'2009-10 Back-Up Data'!E31/'2009-10 Back-Up Data'!B31</f>
        <v>217.2362861053592</v>
      </c>
      <c r="AE31" s="4">
        <f>'2009-10 Back-Up Data'!E31/'2009-10 Back-Up Data'!L31</f>
        <v>0.21562607551313412</v>
      </c>
      <c r="AF31" s="18">
        <f>'2009-10 Back-Up Data'!F31</f>
        <v>18426116</v>
      </c>
      <c r="AG31" s="3">
        <f>'2009-10 Back-Up Data'!F31/'2009-10 Back-Up Data'!B31</f>
        <v>323.3446109570772</v>
      </c>
      <c r="AH31" s="4">
        <f>'2009-10 Back-Up Data'!F31/'2009-10 Back-Up Data'!L31</f>
        <v>0.32094789847945054</v>
      </c>
      <c r="AI31" s="18">
        <f>'2009-10 Back-Up Data'!G31</f>
        <v>4112552</v>
      </c>
      <c r="AJ31" s="3">
        <f>'2009-10 Back-Up Data'!G31/'2009-10 Back-Up Data'!B31</f>
        <v>72.16776050257958</v>
      </c>
      <c r="AK31" s="4">
        <f>'2009-10 Back-Up Data'!G31/'2009-10 Back-Up Data'!L31</f>
        <v>0.07163283471066074</v>
      </c>
      <c r="AP31" s="2" t="str">
        <f>'2009-10 Back-Up Data'!A31</f>
        <v>Putnam</v>
      </c>
      <c r="AQ31" s="18">
        <f>'2009-10 Back-Up Data'!H31</f>
        <v>5143621</v>
      </c>
      <c r="AR31" s="3">
        <f>'2009-10 Back-Up Data'!H31/'2009-10 Back-Up Data'!B31</f>
        <v>90.26113431369109</v>
      </c>
      <c r="AS31" s="4">
        <f>'2009-10 Back-Up Data'!H31/'2009-10 Back-Up Data'!L31</f>
        <v>0.08959209583423712</v>
      </c>
      <c r="AT31" s="18">
        <f>'2009-10 Back-Up Data'!I31</f>
        <v>3371578</v>
      </c>
      <c r="AU31" s="3">
        <f>'2009-10 Back-Up Data'!I31/'2009-10 Back-Up Data'!B31</f>
        <v>59.16502298810234</v>
      </c>
      <c r="AV31" s="4">
        <f>'2009-10 Back-Up Data'!I31/'2009-10 Back-Up Data'!L31</f>
        <v>0.05872647679302295</v>
      </c>
      <c r="AW31" s="18">
        <f>'2009-10 Back-Up Data'!J31</f>
        <v>4947458</v>
      </c>
      <c r="AX31" s="3">
        <f>'2009-10 Back-Up Data'!J31/'2009-10 Back-Up Data'!B31</f>
        <v>86.81883269574983</v>
      </c>
      <c r="AY31" s="4">
        <f>'2009-10 Back-Up Data'!J31/'2009-10 Back-Up Data'!L31</f>
        <v>0.0861753094312087</v>
      </c>
    </row>
    <row r="32" spans="3:51" ht="12.75">
      <c r="C32" s="2" t="str">
        <f>'2009-10 Back-Up Data'!A32</f>
        <v>Rensselaer</v>
      </c>
      <c r="D32" s="33">
        <f>'2009-10 Back-Up Data'!K32</f>
        <v>44230666</v>
      </c>
      <c r="E32" s="34">
        <f>'2009-10 Back-Up Data'!K32/'2009-10 Back-Up Data'!B32</f>
        <v>1277.6044482957827</v>
      </c>
      <c r="F32" s="4">
        <f>'2009-10 Back-Up Data'!K32/'2009-10 Back-Up Data'!L32</f>
        <v>0.8876282380734403</v>
      </c>
      <c r="G32" s="33">
        <f>'2009-10 Back-Up Data'!C32+'2009-10 Back-Up Data'!D32</f>
        <v>5599504</v>
      </c>
      <c r="H32" s="34">
        <f>('2009-10 Back-Up Data'!E32+'2009-10 Back-Up Data'!D32)/'2009-10 Back-Up Data'!B32</f>
        <v>266.87524552281917</v>
      </c>
      <c r="I32" s="4">
        <f>('2009-10 Back-Up Data'!C32+'2009-10 Back-Up Data'!D32)/'2009-10 Back-Up Data'!L32</f>
        <v>0.11237176192655975</v>
      </c>
      <c r="J32" s="33">
        <f>'2009-10 Back-Up Data'!L32</f>
        <v>49830170</v>
      </c>
      <c r="K32" s="34">
        <f>'2009-10 Back-Up Data'!L32/'2009-10 Back-Up Data'!B32</f>
        <v>1439.346331600231</v>
      </c>
      <c r="P32" s="2" t="str">
        <f>'2009-10 Back-Up Data'!A32</f>
        <v>Rensselaer</v>
      </c>
      <c r="Q32" s="18">
        <f>'2009-10 Back-Up Data'!C32</f>
        <v>3827618</v>
      </c>
      <c r="R32" s="3">
        <f>'2009-10 Back-Up Data'!C32/'2009-10 Back-Up Data'!B32</f>
        <v>110.56088965915656</v>
      </c>
      <c r="S32" s="4">
        <f>'2009-10 Back-Up Data'!C32/'2009-10 Back-Up Data'!L32</f>
        <v>0.07681326393227236</v>
      </c>
      <c r="T32" s="18">
        <f>'2009-10 Back-Up Data'!D32</f>
        <v>1771886</v>
      </c>
      <c r="U32" s="3">
        <f>'2009-10 Back-Up Data'!D32/'2009-10 Back-Up Data'!B32</f>
        <v>51.180993645291736</v>
      </c>
      <c r="V32" s="4">
        <f>'2009-10 Back-Up Data'!D32/'2009-10 Back-Up Data'!L32</f>
        <v>0.0355584979942874</v>
      </c>
      <c r="W32" s="3">
        <f>SUM('2009-10 Back-Up Data'!C32+'2009-10 Back-Up Data'!D32)/'2009-10 Back-Up Data'!B32</f>
        <v>161.7418833044483</v>
      </c>
      <c r="AB32" s="2" t="str">
        <f>'2009-10 Back-Up Data'!A32</f>
        <v>Rensselaer</v>
      </c>
      <c r="AC32" s="18">
        <f>'2009-10 Back-Up Data'!E32</f>
        <v>7467335</v>
      </c>
      <c r="AD32" s="3">
        <f>'2009-10 Back-Up Data'!E32/'2009-10 Back-Up Data'!B32</f>
        <v>215.69425187752745</v>
      </c>
      <c r="AE32" s="4">
        <f>'2009-10 Back-Up Data'!E32/'2009-10 Back-Up Data'!L32</f>
        <v>0.14985569987017905</v>
      </c>
      <c r="AF32" s="18">
        <f>'2009-10 Back-Up Data'!F32</f>
        <v>19066388</v>
      </c>
      <c r="AG32" s="3">
        <f>'2009-10 Back-Up Data'!F32/'2009-10 Back-Up Data'!B32</f>
        <v>550.7333333333333</v>
      </c>
      <c r="AH32" s="4">
        <f>'2009-10 Back-Up Data'!F32/'2009-10 Back-Up Data'!L32</f>
        <v>0.3826273922003477</v>
      </c>
      <c r="AI32" s="18">
        <f>'2009-10 Back-Up Data'!G32</f>
        <v>1160974</v>
      </c>
      <c r="AJ32" s="3">
        <f>'2009-10 Back-Up Data'!G32/'2009-10 Back-Up Data'!B32</f>
        <v>33.53477758521086</v>
      </c>
      <c r="AK32" s="4">
        <f>'2009-10 Back-Up Data'!G32/'2009-10 Back-Up Data'!L32</f>
        <v>0.023298616079375205</v>
      </c>
      <c r="AP32" s="2" t="str">
        <f>'2009-10 Back-Up Data'!A32</f>
        <v>Rensselaer</v>
      </c>
      <c r="AQ32" s="18">
        <v>4760989</v>
      </c>
      <c r="AR32" s="3">
        <f>'2009-10 Back-Up Data'!H32/'2009-10 Back-Up Data'!B32</f>
        <v>137.52134604274985</v>
      </c>
      <c r="AS32" s="4">
        <f>'2009-10 Back-Up Data'!H32/'2009-10 Back-Up Data'!L32</f>
        <v>0.09554430578904306</v>
      </c>
      <c r="AT32" s="18">
        <f>'2009-10 Back-Up Data'!I32</f>
        <v>4470363</v>
      </c>
      <c r="AU32" s="3">
        <f>'2009-10 Back-Up Data'!I32/'2009-10 Back-Up Data'!B32</f>
        <v>129.12660311958405</v>
      </c>
      <c r="AV32" s="4">
        <f>'2009-10 Back-Up Data'!I32/'2009-10 Back-Up Data'!L32</f>
        <v>0.08971197569665125</v>
      </c>
      <c r="AW32" s="18">
        <f>'2009-10 Back-Up Data'!J32</f>
        <v>7304617</v>
      </c>
      <c r="AX32" s="3">
        <f>'2009-10 Back-Up Data'!J32/'2009-10 Back-Up Data'!B32</f>
        <v>210.99413633737723</v>
      </c>
      <c r="AY32" s="4">
        <f>'2009-10 Back-Up Data'!J32/'2009-10 Back-Up Data'!L32</f>
        <v>0.146590248437844</v>
      </c>
    </row>
    <row r="33" spans="3:51" ht="12.75">
      <c r="C33" s="2" t="str">
        <f>'2009-10 Back-Up Data'!A33</f>
        <v>Rockland</v>
      </c>
      <c r="D33" s="33">
        <f>'2009-10 Back-Up Data'!K33</f>
        <v>74990864</v>
      </c>
      <c r="E33" s="34">
        <f>'2009-10 Back-Up Data'!K33/'2009-10 Back-Up Data'!B33</f>
        <v>1824.5064473748237</v>
      </c>
      <c r="F33" s="4">
        <f>'2009-10 Back-Up Data'!K33/'2009-10 Back-Up Data'!L33</f>
        <v>0.9292636178116978</v>
      </c>
      <c r="G33" s="33">
        <f>'2009-10 Back-Up Data'!C33+'2009-10 Back-Up Data'!D33</f>
        <v>5708372</v>
      </c>
      <c r="H33" s="34">
        <f>('2009-10 Back-Up Data'!E33+'2009-10 Back-Up Data'!D33)/'2009-10 Back-Up Data'!B33</f>
        <v>170.9307819570824</v>
      </c>
      <c r="I33" s="4">
        <f>('2009-10 Back-Up Data'!C33+'2009-10 Back-Up Data'!D33)/'2009-10 Back-Up Data'!L33</f>
        <v>0.07073638218830225</v>
      </c>
      <c r="J33" s="33">
        <f>'2009-10 Back-Up Data'!L33</f>
        <v>80699236</v>
      </c>
      <c r="K33" s="34">
        <f>'2009-10 Back-Up Data'!L33/'2009-10 Back-Up Data'!B33</f>
        <v>1963.3895187582114</v>
      </c>
      <c r="P33" s="2" t="str">
        <f>'2009-10 Back-Up Data'!A33</f>
        <v>Rockland</v>
      </c>
      <c r="Q33" s="18">
        <f>'2009-10 Back-Up Data'!C33</f>
        <v>4354048</v>
      </c>
      <c r="R33" s="3">
        <f>'2009-10 Back-Up Data'!C33/'2009-10 Back-Up Data'!B33</f>
        <v>105.93275266410393</v>
      </c>
      <c r="S33" s="4">
        <f>'2009-10 Back-Up Data'!C33/'2009-10 Back-Up Data'!L33</f>
        <v>0.05395401760680857</v>
      </c>
      <c r="T33" s="18">
        <f>'2009-10 Back-Up Data'!D33</f>
        <v>1354324</v>
      </c>
      <c r="U33" s="3">
        <f>'2009-10 Back-Up Data'!D33/'2009-10 Back-Up Data'!B33</f>
        <v>32.950318719283736</v>
      </c>
      <c r="V33" s="4">
        <f>'2009-10 Back-Up Data'!D33/'2009-10 Back-Up Data'!L33</f>
        <v>0.016782364581493684</v>
      </c>
      <c r="W33" s="3">
        <f>SUM('2009-10 Back-Up Data'!C33+'2009-10 Back-Up Data'!D33)/'2009-10 Back-Up Data'!B33</f>
        <v>138.88307138338766</v>
      </c>
      <c r="AB33" s="2" t="str">
        <f>'2009-10 Back-Up Data'!A33</f>
        <v>Rockland</v>
      </c>
      <c r="AC33" s="18">
        <f>'2009-10 Back-Up Data'!E33</f>
        <v>5671273</v>
      </c>
      <c r="AD33" s="3">
        <f>'2009-10 Back-Up Data'!E33/'2009-10 Back-Up Data'!B33</f>
        <v>137.98046323779866</v>
      </c>
      <c r="AE33" s="4">
        <f>'2009-10 Back-Up Data'!E33/'2009-10 Back-Up Data'!L33</f>
        <v>0.07027666284226036</v>
      </c>
      <c r="AF33" s="18">
        <f>'2009-10 Back-Up Data'!F33</f>
        <v>49357672</v>
      </c>
      <c r="AG33" s="3">
        <f>'2009-10 Back-Up Data'!F33/'2009-10 Back-Up Data'!B33</f>
        <v>1200.8581577538805</v>
      </c>
      <c r="AH33" s="4">
        <f>'2009-10 Back-Up Data'!F33/'2009-10 Back-Up Data'!L33</f>
        <v>0.6116250220757976</v>
      </c>
      <c r="AI33" s="18">
        <f>'2009-10 Back-Up Data'!G33</f>
        <v>1976310</v>
      </c>
      <c r="AJ33" s="3">
        <f>'2009-10 Back-Up Data'!G33/'2009-10 Back-Up Data'!B33</f>
        <v>48.08306165150114</v>
      </c>
      <c r="AK33" s="4">
        <f>'2009-10 Back-Up Data'!G33/'2009-10 Back-Up Data'!L33</f>
        <v>0.02448982292719599</v>
      </c>
      <c r="AP33" s="2" t="str">
        <f>'2009-10 Back-Up Data'!A33</f>
        <v>Rockland</v>
      </c>
      <c r="AQ33" s="18">
        <f>'2009-10 Back-Up Data'!H33</f>
        <v>2573066</v>
      </c>
      <c r="AR33" s="3">
        <f>'2009-10 Back-Up Data'!H33/'2009-10 Back-Up Data'!B33</f>
        <v>62.60196584107829</v>
      </c>
      <c r="AS33" s="4">
        <f>'2009-10 Back-Up Data'!H33/'2009-10 Back-Up Data'!L33</f>
        <v>0.03188463890785782</v>
      </c>
      <c r="AT33" s="18">
        <f>'2009-10 Back-Up Data'!I33</f>
        <v>8647840</v>
      </c>
      <c r="AU33" s="3">
        <f>'2009-10 Back-Up Data'!I33/'2009-10 Back-Up Data'!B33</f>
        <v>210.39949394190063</v>
      </c>
      <c r="AV33" s="4">
        <f>'2009-10 Back-Up Data'!I33/'2009-10 Back-Up Data'!L33</f>
        <v>0.10716136147806901</v>
      </c>
      <c r="AW33" s="18">
        <f>'2009-10 Back-Up Data'!J33</f>
        <v>6764703</v>
      </c>
      <c r="AX33" s="3">
        <f>'2009-10 Back-Up Data'!J33/'2009-10 Back-Up Data'!B33</f>
        <v>164.5833049486643</v>
      </c>
      <c r="AY33" s="4">
        <f>'2009-10 Back-Up Data'!J33/'2009-10 Back-Up Data'!L33</f>
        <v>0.08382610958051696</v>
      </c>
    </row>
    <row r="34" spans="3:51" ht="12.75">
      <c r="C34" s="2" t="str">
        <f>'2009-10 Back-Up Data'!A34</f>
        <v>Schuyler</v>
      </c>
      <c r="D34" s="33">
        <f>'2009-10 Back-Up Data'!K34</f>
        <v>69070280</v>
      </c>
      <c r="E34" s="34">
        <f>'2009-10 Back-Up Data'!K34/'2009-10 Back-Up Data'!B34</f>
        <v>2107.086028065894</v>
      </c>
      <c r="F34" s="4">
        <f>'2009-10 Back-Up Data'!K34/'2009-10 Back-Up Data'!L34</f>
        <v>0.8893654356342627</v>
      </c>
      <c r="G34" s="33">
        <f>'2009-10 Back-Up Data'!C34+'2009-10 Back-Up Data'!D34</f>
        <v>8592149</v>
      </c>
      <c r="H34" s="34">
        <f>('2009-10 Back-Up Data'!C34+'2009-10 Back-Up Data'!D34)/'2009-10 Back-Up Data'!B34</f>
        <v>262.11558877364246</v>
      </c>
      <c r="I34" s="4">
        <f>('2009-10 Back-Up Data'!C34+'2009-10 Back-Up Data'!D34)/'2009-10 Back-Up Data'!L34</f>
        <v>0.11063456436573726</v>
      </c>
      <c r="J34" s="33">
        <f>'2009-10 Back-Up Data'!L34</f>
        <v>77662429</v>
      </c>
      <c r="K34" s="34">
        <f>'2009-10 Back-Up Data'!L34/'2009-10 Back-Up Data'!B34</f>
        <v>2369.201616839536</v>
      </c>
      <c r="P34" s="2" t="str">
        <f>'2009-10 Back-Up Data'!A34</f>
        <v>Schuyler</v>
      </c>
      <c r="Q34" s="18">
        <f>'2009-10 Back-Up Data'!C34</f>
        <v>6378895</v>
      </c>
      <c r="R34" s="3">
        <f>'2009-10 Back-Up Data'!C34/'2009-10 Back-Up Data'!B34</f>
        <v>194.59716290420988</v>
      </c>
      <c r="S34" s="4">
        <f>'2009-10 Back-Up Data'!C34/'2009-10 Back-Up Data'!L34</f>
        <v>0.08213617681208503</v>
      </c>
      <c r="T34" s="18">
        <f>'2009-10 Back-Up Data'!D34</f>
        <v>2213254</v>
      </c>
      <c r="U34" s="3">
        <f>'2009-10 Back-Up Data'!D34/'2009-10 Back-Up Data'!B34</f>
        <v>67.51842586943258</v>
      </c>
      <c r="V34" s="4">
        <f>'2009-10 Back-Up Data'!D34/'2009-10 Back-Up Data'!L34</f>
        <v>0.028498387553652228</v>
      </c>
      <c r="W34" s="3">
        <f>SUM('2009-10 Back-Up Data'!C34+'2009-10 Back-Up Data'!D34)/'2009-10 Back-Up Data'!B34</f>
        <v>262.11558877364246</v>
      </c>
      <c r="AB34" s="2" t="str">
        <f>'2009-10 Back-Up Data'!A34</f>
        <v>Schuyler</v>
      </c>
      <c r="AC34" s="18">
        <f>'2009-10 Back-Up Data'!E34</f>
        <v>13863546</v>
      </c>
      <c r="AD34" s="3">
        <f>'2009-10 Back-Up Data'!E34/'2009-10 Back-Up Data'!B34</f>
        <v>422.92696766320927</v>
      </c>
      <c r="AE34" s="4">
        <f>'2009-10 Back-Up Data'!E34/'2009-10 Back-Up Data'!L34</f>
        <v>0.17851033219679494</v>
      </c>
      <c r="AF34" s="18">
        <f>'2009-10 Back-Up Data'!F34</f>
        <v>15011053</v>
      </c>
      <c r="AG34" s="3">
        <f>'2009-10 Back-Up Data'!F34/'2009-10 Back-Up Data'!B34</f>
        <v>457.9332824893228</v>
      </c>
      <c r="AH34" s="4">
        <f>'2009-10 Back-Up Data'!F34/'2009-10 Back-Up Data'!L34</f>
        <v>0.19328590662545464</v>
      </c>
      <c r="AI34" s="18">
        <f>'2009-10 Back-Up Data'!G34</f>
        <v>3342801</v>
      </c>
      <c r="AJ34" s="3">
        <f>'2009-10 Back-Up Data'!G34/'2009-10 Back-Up Data'!B34</f>
        <v>101.97684563758389</v>
      </c>
      <c r="AK34" s="4">
        <f>'2009-10 Back-Up Data'!G34/'2009-10 Back-Up Data'!L34</f>
        <v>0.04304270472920696</v>
      </c>
      <c r="AP34" s="2" t="str">
        <f>'2009-10 Back-Up Data'!A34</f>
        <v>Schuyler</v>
      </c>
      <c r="AQ34" s="18">
        <f>'2009-10 Back-Up Data'!H34</f>
        <v>4693779</v>
      </c>
      <c r="AR34" s="3">
        <f>'2009-10 Back-Up Data'!H34/'2009-10 Back-Up Data'!B34</f>
        <v>143.19032946918853</v>
      </c>
      <c r="AS34" s="4">
        <f>'2009-10 Back-Up Data'!H34/'2009-10 Back-Up Data'!L34</f>
        <v>0.06043822039096923</v>
      </c>
      <c r="AT34" s="18">
        <f>'2009-10 Back-Up Data'!I34</f>
        <v>8011168</v>
      </c>
      <c r="AU34" s="3">
        <f>'2009-10 Back-Up Data'!I34/'2009-10 Back-Up Data'!B34</f>
        <v>244.39194630872484</v>
      </c>
      <c r="AV34" s="4">
        <f>'2009-10 Back-Up Data'!I34/'2009-10 Back-Up Data'!L34</f>
        <v>0.10315371413376731</v>
      </c>
      <c r="AW34" s="18">
        <f>'2009-10 Back-Up Data'!J34</f>
        <v>24147933</v>
      </c>
      <c r="AX34" s="3">
        <f>'2009-10 Back-Up Data'!J34/'2009-10 Back-Up Data'!B34</f>
        <v>736.6666564978646</v>
      </c>
      <c r="AY34" s="4">
        <f>'2009-10 Back-Up Data'!J34/'2009-10 Back-Up Data'!L34</f>
        <v>0.3109345575580697</v>
      </c>
    </row>
    <row r="35" spans="3:51" ht="12.75">
      <c r="C35" s="2" t="str">
        <f>'2009-10 Back-Up Data'!A35</f>
        <v>St. Lawrence</v>
      </c>
      <c r="D35" s="33">
        <f>'2009-10 Back-Up Data'!K35</f>
        <v>37856191</v>
      </c>
      <c r="E35" s="34">
        <f>'2009-10 Back-Up Data'!K35/'2009-10 Back-Up Data'!B35</f>
        <v>2383.290795769328</v>
      </c>
      <c r="F35" s="4">
        <f>'2009-10 Back-Up Data'!K35/'2009-10 Back-Up Data'!L35</f>
        <v>0.8774324022821842</v>
      </c>
      <c r="G35" s="33">
        <f>'2009-10 Back-Up Data'!C35+'2009-10 Back-Up Data'!D35</f>
        <v>5288091</v>
      </c>
      <c r="H35" s="34">
        <f>('2009-10 Back-Up Data'!C35+'2009-10 Back-Up Data'!D35)/'2009-10 Back-Up Data'!B35</f>
        <v>332.91935280785697</v>
      </c>
      <c r="I35" s="4">
        <f>('2009-10 Back-Up Data'!C35+'2009-10 Back-Up Data'!D35)/'2009-10 Back-Up Data'!L35</f>
        <v>0.12256759771781577</v>
      </c>
      <c r="J35" s="33">
        <f>'2009-10 Back-Up Data'!L35</f>
        <v>43144282</v>
      </c>
      <c r="K35" s="34">
        <f>'2009-10 Back-Up Data'!L35/'2009-10 Back-Up Data'!B35</f>
        <v>2716.2101485771846</v>
      </c>
      <c r="P35" s="2" t="str">
        <f>'2009-10 Back-Up Data'!A35</f>
        <v>St. Lawrence</v>
      </c>
      <c r="Q35" s="18">
        <f>'2009-10 Back-Up Data'!C35</f>
        <v>3453941</v>
      </c>
      <c r="R35" s="3">
        <f>'2009-10 Back-Up Data'!C35/'2009-10 Back-Up Data'!B35</f>
        <v>217.44780911609166</v>
      </c>
      <c r="S35" s="4">
        <f>'2009-10 Back-Up Data'!C35/'2009-10 Back-Up Data'!L35</f>
        <v>0.08005559114415207</v>
      </c>
      <c r="T35" s="18">
        <f>'2009-10 Back-Up Data'!D35</f>
        <v>1834150</v>
      </c>
      <c r="U35" s="3">
        <f>'2009-10 Back-Up Data'!D35/'2009-10 Back-Up Data'!B35</f>
        <v>115.4715436917653</v>
      </c>
      <c r="V35" s="4">
        <f>'2009-10 Back-Up Data'!D35/'2009-10 Back-Up Data'!L35</f>
        <v>0.04251200657366369</v>
      </c>
      <c r="W35" s="3">
        <f>SUM('2009-10 Back-Up Data'!C35+'2009-10 Back-Up Data'!D35)/'2009-10 Back-Up Data'!B35</f>
        <v>332.91935280785697</v>
      </c>
      <c r="AB35" s="2" t="str">
        <f>'2009-10 Back-Up Data'!A35</f>
        <v>St. Lawrence</v>
      </c>
      <c r="AC35" s="18">
        <f>'2009-10 Back-Up Data'!E35</f>
        <v>7869680</v>
      </c>
      <c r="AD35" s="3">
        <f>'2009-10 Back-Up Data'!E35/'2009-10 Back-Up Data'!B35</f>
        <v>495.44699068244773</v>
      </c>
      <c r="AE35" s="4">
        <f>'2009-10 Back-Up Data'!E35/'2009-10 Back-Up Data'!L35</f>
        <v>0.18240377716796863</v>
      </c>
      <c r="AF35" s="18">
        <f>'2009-10 Back-Up Data'!F35</f>
        <v>11834211</v>
      </c>
      <c r="AG35" s="3">
        <f>'2009-10 Back-Up Data'!F35/'2009-10 Back-Up Data'!B35</f>
        <v>745.0397255099471</v>
      </c>
      <c r="AH35" s="4">
        <f>'2009-10 Back-Up Data'!F35/'2009-10 Back-Up Data'!L35</f>
        <v>0.2742938450105625</v>
      </c>
      <c r="AI35" s="18">
        <f>'2009-10 Back-Up Data'!G35</f>
        <v>3731729</v>
      </c>
      <c r="AJ35" s="3">
        <f>'2009-10 Back-Up Data'!G35/'2009-10 Back-Up Data'!B35</f>
        <v>234.9363510450768</v>
      </c>
      <c r="AK35" s="4">
        <f>'2009-10 Back-Up Data'!G35/'2009-10 Back-Up Data'!L35</f>
        <v>0.08649417320237245</v>
      </c>
      <c r="AP35" s="2" t="str">
        <f>'2009-10 Back-Up Data'!A35</f>
        <v>St. Lawrence</v>
      </c>
      <c r="AQ35" s="18">
        <f>'2009-10 Back-Up Data'!H35</f>
        <v>2801654</v>
      </c>
      <c r="AR35" s="3">
        <f>'2009-10 Back-Up Data'!H35/'2009-10 Back-Up Data'!B35</f>
        <v>176.38214555527574</v>
      </c>
      <c r="AS35" s="4">
        <f>'2009-10 Back-Up Data'!H35/'2009-10 Back-Up Data'!L35</f>
        <v>0.06493685536359141</v>
      </c>
      <c r="AT35" s="18">
        <f>'2009-10 Back-Up Data'!I35</f>
        <v>5180236</v>
      </c>
      <c r="AU35" s="3">
        <f>'2009-10 Back-Up Data'!I35/'2009-10 Back-Up Data'!B35</f>
        <v>326.1291866028708</v>
      </c>
      <c r="AV35" s="4">
        <f>'2009-10 Back-Up Data'!I35/'2009-10 Back-Up Data'!L35</f>
        <v>0.12006772994854799</v>
      </c>
      <c r="AW35" s="18">
        <f>'2009-10 Back-Up Data'!J35</f>
        <v>6438681</v>
      </c>
      <c r="AX35" s="3">
        <f>'2009-10 Back-Up Data'!J35/'2009-10 Back-Up Data'!B35</f>
        <v>405.3563963737094</v>
      </c>
      <c r="AY35" s="4">
        <f>'2009-10 Back-Up Data'!J35/'2009-10 Back-Up Data'!L35</f>
        <v>0.1492360215891413</v>
      </c>
    </row>
    <row r="36" spans="3:51" ht="12.75">
      <c r="C36" s="2" t="str">
        <f>'2009-10 Back-Up Data'!A36</f>
        <v>Suffolk 1</v>
      </c>
      <c r="D36" s="33">
        <f>'2009-10 Back-Up Data'!K36</f>
        <v>269353811</v>
      </c>
      <c r="E36" s="34">
        <f>'2009-10 Back-Up Data'!K36/'2009-10 Back-Up Data'!B36</f>
        <v>1631.9033716034048</v>
      </c>
      <c r="F36" s="4">
        <f>'2009-10 Back-Up Data'!K36/'2009-10 Back-Up Data'!L36</f>
        <v>0.8930256183327492</v>
      </c>
      <c r="G36" s="33">
        <f>'2009-10 Back-Up Data'!C36+'2009-10 Back-Up Data'!D36</f>
        <v>32265544</v>
      </c>
      <c r="H36" s="34">
        <f>('2009-10 Back-Up Data'!C36+'2009-10 Back-Up Data'!D36)/'2009-10 Back-Up Data'!B36</f>
        <v>195.48359031837873</v>
      </c>
      <c r="I36" s="4">
        <f>('2009-10 Back-Up Data'!C36+'2009-10 Back-Up Data'!D36)/'2009-10 Back-Up Data'!L36</f>
        <v>0.10697438166725076</v>
      </c>
      <c r="J36" s="33">
        <f>'2009-10 Back-Up Data'!L36</f>
        <v>301619355</v>
      </c>
      <c r="K36" s="34">
        <f>'2009-10 Back-Up Data'!L36/'2009-10 Back-Up Data'!B36</f>
        <v>1827.3869619217837</v>
      </c>
      <c r="P36" s="2" t="str">
        <f>'2009-10 Back-Up Data'!A36</f>
        <v>Suffolk 1</v>
      </c>
      <c r="Q36" s="18">
        <f>'2009-10 Back-Up Data'!C36</f>
        <v>24991951</v>
      </c>
      <c r="R36" s="3">
        <f>'2009-10 Back-Up Data'!C36/'2009-10 Back-Up Data'!B36</f>
        <v>151.41589773105935</v>
      </c>
      <c r="S36" s="4">
        <f>'2009-10 Back-Up Data'!C36/'2009-10 Back-Up Data'!L36</f>
        <v>0.08285924157619129</v>
      </c>
      <c r="T36" s="18">
        <f>'2009-10 Back-Up Data'!D36</f>
        <v>7273593</v>
      </c>
      <c r="U36" s="3">
        <f>'2009-10 Back-Up Data'!D36/'2009-10 Back-Up Data'!B36</f>
        <v>44.06769258731938</v>
      </c>
      <c r="V36" s="4">
        <f>'2009-10 Back-Up Data'!D36/'2009-10 Back-Up Data'!L36</f>
        <v>0.024115140091059476</v>
      </c>
      <c r="W36" s="3">
        <f>SUM('2009-10 Back-Up Data'!C36+'2009-10 Back-Up Data'!D36)/'2009-10 Back-Up Data'!B36</f>
        <v>195.48359031837873</v>
      </c>
      <c r="AB36" s="2" t="str">
        <f>'2009-10 Back-Up Data'!A36</f>
        <v>Suffolk 1</v>
      </c>
      <c r="AC36" s="18">
        <f>'2009-10 Back-Up Data'!E36</f>
        <v>33126124</v>
      </c>
      <c r="AD36" s="3">
        <f>'2009-10 Back-Up Data'!E36/'2009-10 Back-Up Data'!B36</f>
        <v>200.69748871588257</v>
      </c>
      <c r="AE36" s="4">
        <f>'2009-10 Back-Up Data'!E36/'2009-10 Back-Up Data'!L36</f>
        <v>0.10982758052778145</v>
      </c>
      <c r="AF36" s="18">
        <f>'2009-10 Back-Up Data'!F36</f>
        <v>130170314</v>
      </c>
      <c r="AG36" s="3">
        <f>'2009-10 Back-Up Data'!F36/'2009-10 Back-Up Data'!B36</f>
        <v>788.6481112356487</v>
      </c>
      <c r="AH36" s="4">
        <f>'2009-10 Back-Up Data'!F36/'2009-10 Back-Up Data'!L36</f>
        <v>0.4315714885074268</v>
      </c>
      <c r="AI36" s="18">
        <f>'2009-10 Back-Up Data'!G36</f>
        <v>6346029</v>
      </c>
      <c r="AJ36" s="3">
        <f>'2009-10 Back-Up Data'!G36/'2009-10 Back-Up Data'!B36</f>
        <v>38.44796582957196</v>
      </c>
      <c r="AK36" s="4">
        <f>'2009-10 Back-Up Data'!G36/'2009-10 Back-Up Data'!L36</f>
        <v>0.021039859991743567</v>
      </c>
      <c r="AP36" s="2" t="str">
        <f>'2009-10 Back-Up Data'!A36</f>
        <v>Suffolk 1</v>
      </c>
      <c r="AQ36" s="18">
        <f>'2009-10 Back-Up Data'!H36</f>
        <v>11388280</v>
      </c>
      <c r="AR36" s="3">
        <f>'2009-10 Back-Up Data'!H36/'2009-10 Back-Up Data'!B36</f>
        <v>68.99687982793614</v>
      </c>
      <c r="AS36" s="4">
        <f>'2009-10 Back-Up Data'!H36/'2009-10 Back-Up Data'!L36</f>
        <v>0.03775712603058912</v>
      </c>
      <c r="AT36" s="18">
        <f>'2009-10 Back-Up Data'!I36</f>
        <v>23363668</v>
      </c>
      <c r="AU36" s="3">
        <f>'2009-10 Back-Up Data'!I36/'2009-10 Back-Up Data'!B36</f>
        <v>141.5508042773621</v>
      </c>
      <c r="AV36" s="4">
        <f>'2009-10 Back-Up Data'!I36/'2009-10 Back-Up Data'!L36</f>
        <v>0.07746077170677591</v>
      </c>
      <c r="AW36" s="18">
        <f>'2009-10 Back-Up Data'!J36</f>
        <v>64959396</v>
      </c>
      <c r="AX36" s="3">
        <f>'2009-10 Back-Up Data'!J36/'2009-10 Back-Up Data'!B36</f>
        <v>393.56212171700344</v>
      </c>
      <c r="AY36" s="4">
        <f>'2009-10 Back-Up Data'!J36/'2009-10 Back-Up Data'!L36</f>
        <v>0.21536879156843233</v>
      </c>
    </row>
    <row r="37" spans="3:51" ht="12.75">
      <c r="C37" s="2" t="str">
        <f>'2009-10 Back-Up Data'!A37</f>
        <v>Suffolk 2</v>
      </c>
      <c r="D37" s="33">
        <f>'2009-10 Back-Up Data'!K37</f>
        <v>123585393</v>
      </c>
      <c r="E37" s="34">
        <f>'2009-10 Back-Up Data'!K37/'2009-10 Back-Up Data'!B37</f>
        <v>1381.135581855366</v>
      </c>
      <c r="F37" s="4">
        <f>'2009-10 Back-Up Data'!K37/'2009-10 Back-Up Data'!L37</f>
        <v>0.9043309113694058</v>
      </c>
      <c r="G37" s="33">
        <f>'2009-10 Back-Up Data'!C37+'2009-10 Back-Up Data'!D37</f>
        <v>13074088</v>
      </c>
      <c r="H37" s="34">
        <f>('2009-10 Back-Up Data'!C37+'2009-10 Back-Up Data'!D37)/'2009-10 Back-Up Data'!B37</f>
        <v>146.11021334137973</v>
      </c>
      <c r="I37" s="4">
        <f>('2009-10 Back-Up Data'!C37+'2009-10 Back-Up Data'!D37)/'2009-10 Back-Up Data'!L37</f>
        <v>0.09566908863059417</v>
      </c>
      <c r="J37" s="33">
        <f>'2009-10 Back-Up Data'!L37</f>
        <v>136659481</v>
      </c>
      <c r="K37" s="34">
        <f>'2009-10 Back-Up Data'!L37/'2009-10 Back-Up Data'!B37</f>
        <v>1527.2457951967456</v>
      </c>
      <c r="P37" s="2" t="str">
        <f>'2009-10 Back-Up Data'!A37</f>
        <v>Suffolk 2</v>
      </c>
      <c r="Q37" s="18">
        <f>'2009-10 Back-Up Data'!C37</f>
        <v>9947088</v>
      </c>
      <c r="R37" s="3">
        <f>'2009-10 Back-Up Data'!C37/'2009-10 Back-Up Data'!B37</f>
        <v>111.16424715861467</v>
      </c>
      <c r="S37" s="4">
        <f>'2009-10 Back-Up Data'!C37/'2009-10 Back-Up Data'!L37</f>
        <v>0.07278739775105687</v>
      </c>
      <c r="T37" s="18">
        <f>'2009-10 Back-Up Data'!D37</f>
        <v>3127000</v>
      </c>
      <c r="U37" s="3">
        <f>'2009-10 Back-Up Data'!D37/'2009-10 Back-Up Data'!B37</f>
        <v>34.945966182765055</v>
      </c>
      <c r="V37" s="4">
        <f>'2009-10 Back-Up Data'!D37/'2009-10 Back-Up Data'!L37</f>
        <v>0.022881690879537293</v>
      </c>
      <c r="W37" s="3">
        <f>SUM('2009-10 Back-Up Data'!C37+'2009-10 Back-Up Data'!D37)/'2009-10 Back-Up Data'!B37</f>
        <v>146.11021334137973</v>
      </c>
      <c r="AB37" s="2" t="str">
        <f>'2009-10 Back-Up Data'!A37</f>
        <v>Suffolk 2</v>
      </c>
      <c r="AC37" s="18">
        <f>'2009-10 Back-Up Data'!E37</f>
        <v>26057107</v>
      </c>
      <c r="AD37" s="3">
        <f>'2009-10 Back-Up Data'!E37/'2009-10 Back-Up Data'!B37</f>
        <v>291.20267989852596</v>
      </c>
      <c r="AE37" s="4">
        <f>'2009-10 Back-Up Data'!E37/'2009-10 Back-Up Data'!L37</f>
        <v>0.1906717836869291</v>
      </c>
      <c r="AF37" s="18">
        <f>'2009-10 Back-Up Data'!F37</f>
        <v>71816745</v>
      </c>
      <c r="AG37" s="3">
        <f>'2009-10 Back-Up Data'!F37/'2009-10 Back-Up Data'!B37</f>
        <v>802.5921145271063</v>
      </c>
      <c r="AH37" s="4">
        <f>'2009-10 Back-Up Data'!F37/'2009-10 Back-Up Data'!L37</f>
        <v>0.5255160086551185</v>
      </c>
      <c r="AI37" s="18">
        <f>'2009-10 Back-Up Data'!G37</f>
        <v>1405993</v>
      </c>
      <c r="AJ37" s="3">
        <f>'2009-10 Back-Up Data'!G37/'2009-10 Back-Up Data'!B37</f>
        <v>15.712754663001084</v>
      </c>
      <c r="AK37" s="4">
        <f>'2009-10 Back-Up Data'!G37/'2009-10 Back-Up Data'!L37</f>
        <v>0.010288294596991774</v>
      </c>
      <c r="AP37" s="2" t="str">
        <f>'2009-10 Back-Up Data'!A37</f>
        <v>Suffolk 2</v>
      </c>
      <c r="AQ37" s="18">
        <f>'2009-10 Back-Up Data'!H37</f>
        <v>7714560</v>
      </c>
      <c r="AR37" s="3">
        <f>'2009-10 Back-Up Data'!H37/'2009-10 Back-Up Data'!B37</f>
        <v>86.21450363764374</v>
      </c>
      <c r="AS37" s="4">
        <f>'2009-10 Back-Up Data'!H37/'2009-10 Back-Up Data'!L37</f>
        <v>0.05645096808175351</v>
      </c>
      <c r="AT37" s="18">
        <f>'2009-10 Back-Up Data'!I37</f>
        <v>13031729</v>
      </c>
      <c r="AU37" s="3">
        <f>'2009-10 Back-Up Data'!I37/'2009-10 Back-Up Data'!B37</f>
        <v>145.6368279299516</v>
      </c>
      <c r="AV37" s="4">
        <f>'2009-10 Back-Up Data'!I37/'2009-10 Back-Up Data'!L37</f>
        <v>0.09535912843105265</v>
      </c>
      <c r="AW37" s="18">
        <f>'2009-10 Back-Up Data'!J37</f>
        <v>3559259</v>
      </c>
      <c r="AX37" s="3">
        <f>'2009-10 Back-Up Data'!J37/'2009-10 Back-Up Data'!B37</f>
        <v>39.77670119913725</v>
      </c>
      <c r="AY37" s="4">
        <f>'2009-10 Back-Up Data'!J37/'2009-10 Back-Up Data'!L37</f>
        <v>0.02604472791756029</v>
      </c>
    </row>
    <row r="38" spans="3:51" ht="12.75">
      <c r="C38" s="2" t="str">
        <f>'2009-10 Back-Up Data'!A38</f>
        <v>Sullivan</v>
      </c>
      <c r="D38" s="33">
        <f>'2009-10 Back-Up Data'!K38</f>
        <v>22029623</v>
      </c>
      <c r="E38" s="34">
        <f>'2009-10 Back-Up Data'!K38/'2009-10 Back-Up Data'!B38</f>
        <v>2169.7648970747564</v>
      </c>
      <c r="F38" s="4">
        <f>'2009-10 Back-Up Data'!K38/'2009-10 Back-Up Data'!L38</f>
        <v>0.8816305313357583</v>
      </c>
      <c r="G38" s="33">
        <f>'2009-10 Back-Up Data'!C38+'2009-10 Back-Up Data'!D38</f>
        <v>2957741</v>
      </c>
      <c r="H38" s="34">
        <f>('2009-10 Back-Up Data'!C38+'2009-10 Back-Up Data'!D38)/'2009-10 Back-Up Data'!B38</f>
        <v>291.3169506549788</v>
      </c>
      <c r="I38" s="4">
        <f>('2009-10 Back-Up Data'!C38+'2009-10 Back-Up Data'!D38)/'2009-10 Back-Up Data'!L38</f>
        <v>0.11836946866424165</v>
      </c>
      <c r="J38" s="33">
        <f>'2009-10 Back-Up Data'!L38</f>
        <v>24987364</v>
      </c>
      <c r="K38" s="34">
        <f>'2009-10 Back-Up Data'!L38/'2009-10 Back-Up Data'!B38</f>
        <v>2461.0818477297353</v>
      </c>
      <c r="P38" s="2" t="str">
        <f>'2009-10 Back-Up Data'!A38</f>
        <v>Sullivan</v>
      </c>
      <c r="Q38" s="18">
        <f>'2009-10 Back-Up Data'!C38</f>
        <v>1874947</v>
      </c>
      <c r="R38" s="3">
        <f>'2009-10 Back-Up Data'!C38/'2009-10 Back-Up Data'!B38</f>
        <v>184.66926031714763</v>
      </c>
      <c r="S38" s="4">
        <f>'2009-10 Back-Up Data'!C38/'2009-10 Back-Up Data'!L38</f>
        <v>0.07503580609783408</v>
      </c>
      <c r="T38" s="18">
        <f>'2009-10 Back-Up Data'!D38</f>
        <v>1082794</v>
      </c>
      <c r="U38" s="3">
        <f>'2009-10 Back-Up Data'!D38/'2009-10 Back-Up Data'!B38</f>
        <v>106.64769033783118</v>
      </c>
      <c r="V38" s="4">
        <f>'2009-10 Back-Up Data'!D38/'2009-10 Back-Up Data'!L38</f>
        <v>0.04333366256640756</v>
      </c>
      <c r="W38" s="3">
        <f>SUM('2009-10 Back-Up Data'!C38+'2009-10 Back-Up Data'!D38)/'2009-10 Back-Up Data'!B38</f>
        <v>291.3169506549788</v>
      </c>
      <c r="AB38" s="2" t="str">
        <f>'2009-10 Back-Up Data'!A38</f>
        <v>Sullivan</v>
      </c>
      <c r="AC38" s="18">
        <f>'2009-10 Back-Up Data'!E38</f>
        <v>5254045</v>
      </c>
      <c r="AD38" s="3">
        <f>'2009-10 Back-Up Data'!E38/'2009-10 Back-Up Data'!B38</f>
        <v>517.4869496700483</v>
      </c>
      <c r="AE38" s="4">
        <f>'2009-10 Back-Up Data'!E38/'2009-10 Back-Up Data'!L38</f>
        <v>0.2102680778972924</v>
      </c>
      <c r="AF38" s="18">
        <f>'2009-10 Back-Up Data'!F38</f>
        <v>12217834</v>
      </c>
      <c r="AG38" s="3">
        <f>'2009-10 Back-Up Data'!F38/'2009-10 Back-Up Data'!B38</f>
        <v>1203.3718112873044</v>
      </c>
      <c r="AH38" s="4">
        <f>'2009-10 Back-Up Data'!F38/'2009-10 Back-Up Data'!L38</f>
        <v>0.4889605001952187</v>
      </c>
      <c r="AI38" s="18">
        <f>'2009-10 Back-Up Data'!G38</f>
        <v>374067</v>
      </c>
      <c r="AJ38" s="3">
        <f>'2009-10 Back-Up Data'!G38/'2009-10 Back-Up Data'!B38</f>
        <v>36.84300206835418</v>
      </c>
      <c r="AK38" s="4">
        <f>'2009-10 Back-Up Data'!G38/'2009-10 Back-Up Data'!L38</f>
        <v>0.014970246561422006</v>
      </c>
      <c r="AP38" s="2" t="str">
        <f>'2009-10 Back-Up Data'!A38</f>
        <v>Sullivan</v>
      </c>
      <c r="AQ38" s="18">
        <f>'2009-10 Back-Up Data'!H38</f>
        <v>3173977</v>
      </c>
      <c r="AR38" s="3">
        <f>'2009-10 Back-Up Data'!H38/'2009-10 Back-Up Data'!B38</f>
        <v>312.6146951639909</v>
      </c>
      <c r="AS38" s="4">
        <f>'2009-10 Back-Up Data'!H38/'2009-10 Back-Up Data'!L38</f>
        <v>0.1270232826479816</v>
      </c>
      <c r="AT38" s="18">
        <f>'2009-10 Back-Up Data'!I38</f>
        <v>769948</v>
      </c>
      <c r="AU38" s="3">
        <f>'2009-10 Back-Up Data'!I38/'2009-10 Back-Up Data'!B38</f>
        <v>75.83453166551759</v>
      </c>
      <c r="AV38" s="4">
        <f>'2009-10 Back-Up Data'!I38/'2009-10 Back-Up Data'!L38</f>
        <v>0.030813494372595684</v>
      </c>
      <c r="AW38" s="18">
        <f>'2009-10 Back-Up Data'!J38</f>
        <v>239752</v>
      </c>
      <c r="AX38" s="3">
        <f>'2009-10 Back-Up Data'!J38/'2009-10 Back-Up Data'!B38</f>
        <v>23.613907219541023</v>
      </c>
      <c r="AY38" s="4">
        <f>'2009-10 Back-Up Data'!J38/'2009-10 Back-Up Data'!L38</f>
        <v>0.009594929661247982</v>
      </c>
    </row>
    <row r="39" spans="3:51" ht="12.75">
      <c r="C39" s="2" t="str">
        <f>'2009-10 Back-Up Data'!A39</f>
        <v>Tompkins</v>
      </c>
      <c r="D39" s="33">
        <f>'2009-10 Back-Up Data'!K39</f>
        <v>26250054</v>
      </c>
      <c r="E39" s="34">
        <f>'2009-10 Back-Up Data'!K39/'2009-10 Back-Up Data'!B39</f>
        <v>1963.7954664472209</v>
      </c>
      <c r="F39" s="4">
        <f>'2009-10 Back-Up Data'!K39/'2009-10 Back-Up Data'!L39</f>
        <v>0.8892528174435473</v>
      </c>
      <c r="G39" s="33">
        <f>'2009-10 Back-Up Data'!C39+'2009-10 Back-Up Data'!D39</f>
        <v>3269171</v>
      </c>
      <c r="H39" s="34">
        <f>('2009-10 Back-Up Data'!C39+'2009-10 Back-Up Data'!D39)/'2009-10 Back-Up Data'!B39</f>
        <v>244.5702850302985</v>
      </c>
      <c r="I39" s="4">
        <f>('2009-10 Back-Up Data'!C39+'2009-10 Back-Up Data'!D39)/'2009-10 Back-Up Data'!L39</f>
        <v>0.11074718255645262</v>
      </c>
      <c r="J39" s="33">
        <f>'2009-10 Back-Up Data'!L39</f>
        <v>29519225</v>
      </c>
      <c r="K39" s="34">
        <f>'2009-10 Back-Up Data'!L39/'2009-10 Back-Up Data'!B39</f>
        <v>2208.365751477519</v>
      </c>
      <c r="P39" s="2" t="str">
        <f>'2009-10 Back-Up Data'!A39</f>
        <v>Tompkins</v>
      </c>
      <c r="Q39" s="18">
        <f>'2009-10 Back-Up Data'!C39</f>
        <v>2878120</v>
      </c>
      <c r="R39" s="3">
        <f>'2009-10 Back-Up Data'!C39/'2009-10 Back-Up Data'!B39</f>
        <v>215.31532879479315</v>
      </c>
      <c r="S39" s="4">
        <f>'2009-10 Back-Up Data'!C39/'2009-10 Back-Up Data'!L39</f>
        <v>0.09749984967423772</v>
      </c>
      <c r="T39" s="18">
        <f>'2009-10 Back-Up Data'!D39</f>
        <v>391051</v>
      </c>
      <c r="U39" s="3">
        <f>'2009-10 Back-Up Data'!D39/'2009-10 Back-Up Data'!B39</f>
        <v>29.25495623550535</v>
      </c>
      <c r="V39" s="4">
        <f>'2009-10 Back-Up Data'!D39/'2009-10 Back-Up Data'!L39</f>
        <v>0.013247332882214895</v>
      </c>
      <c r="W39" s="3">
        <f>SUM('2009-10 Back-Up Data'!C39+'2009-10 Back-Up Data'!D39)/'2009-10 Back-Up Data'!B39</f>
        <v>244.5702850302985</v>
      </c>
      <c r="AB39" s="2" t="str">
        <f>'2009-10 Back-Up Data'!A39</f>
        <v>Tompkins</v>
      </c>
      <c r="AC39" s="18">
        <f>'2009-10 Back-Up Data'!E39</f>
        <v>4690272</v>
      </c>
      <c r="AD39" s="3">
        <f>'2009-10 Back-Up Data'!E39/'2009-10 Back-Up Data'!B39</f>
        <v>350.88441684746016</v>
      </c>
      <c r="AE39" s="4">
        <f>'2009-10 Back-Up Data'!E39/'2009-10 Back-Up Data'!L39</f>
        <v>0.15888872421277997</v>
      </c>
      <c r="AF39" s="18">
        <f>'2009-10 Back-Up Data'!F39</f>
        <v>9200580</v>
      </c>
      <c r="AG39" s="3">
        <f>'2009-10 Back-Up Data'!F39/'2009-10 Back-Up Data'!B39</f>
        <v>688.3055285404354</v>
      </c>
      <c r="AH39" s="4">
        <f>'2009-10 Back-Up Data'!F39/'2009-10 Back-Up Data'!L39</f>
        <v>0.31168094690832837</v>
      </c>
      <c r="AI39" s="18">
        <f>'2009-10 Back-Up Data'!G39</f>
        <v>1858652</v>
      </c>
      <c r="AJ39" s="3">
        <f>'2009-10 Back-Up Data'!G39/'2009-10 Back-Up Data'!B39</f>
        <v>139.04780429415726</v>
      </c>
      <c r="AK39" s="4">
        <f>'2009-10 Back-Up Data'!G39/'2009-10 Back-Up Data'!L39</f>
        <v>0.06296411914608192</v>
      </c>
      <c r="AP39" s="2" t="str">
        <f>'2009-10 Back-Up Data'!A39</f>
        <v>Tompkins</v>
      </c>
      <c r="AQ39" s="18">
        <f>'2009-10 Back-Up Data'!H39</f>
        <v>2556261</v>
      </c>
      <c r="AR39" s="3">
        <f>'2009-10 Back-Up Data'!H39/'2009-10 Back-Up Data'!B39</f>
        <v>191.23670232662528</v>
      </c>
      <c r="AS39" s="4">
        <f>'2009-10 Back-Up Data'!H39/'2009-10 Back-Up Data'!L39</f>
        <v>0.08659648076804184</v>
      </c>
      <c r="AT39" s="18">
        <f>'2009-10 Back-Up Data'!I39</f>
        <v>3472071</v>
      </c>
      <c r="AU39" s="3">
        <f>'2009-10 Back-Up Data'!I39/'2009-10 Back-Up Data'!B39</f>
        <v>259.74945761951074</v>
      </c>
      <c r="AV39" s="4">
        <f>'2009-10 Back-Up Data'!I39/'2009-10 Back-Up Data'!L39</f>
        <v>0.11762066924182461</v>
      </c>
      <c r="AW39" s="18">
        <f>'2009-10 Back-Up Data'!J39</f>
        <v>4472218</v>
      </c>
      <c r="AX39" s="3">
        <f>'2009-10 Back-Up Data'!J39/'2009-10 Back-Up Data'!B39</f>
        <v>334.57155681903197</v>
      </c>
      <c r="AY39" s="4">
        <f>'2009-10 Back-Up Data'!J39/'2009-10 Back-Up Data'!L39</f>
        <v>0.15150187716649066</v>
      </c>
    </row>
    <row r="40" spans="3:51" ht="12.75">
      <c r="C40" s="2" t="str">
        <f>'2009-10 Back-Up Data'!A40</f>
        <v>Ulster</v>
      </c>
      <c r="D40" s="33">
        <f>'2009-10 Back-Up Data'!K40</f>
        <v>44660167</v>
      </c>
      <c r="E40" s="34">
        <f>'2009-10 Back-Up Data'!K40/'2009-10 Back-Up Data'!B40</f>
        <v>1863.0138077757383</v>
      </c>
      <c r="F40" s="4">
        <f>'2009-10 Back-Up Data'!K40/'2009-10 Back-Up Data'!L40</f>
        <v>0.928896040303205</v>
      </c>
      <c r="G40" s="33">
        <f>'2009-10 Back-Up Data'!C40+'2009-10 Back-Up Data'!D40</f>
        <v>3418590</v>
      </c>
      <c r="H40" s="34">
        <f>('2009-10 Back-Up Data'!C40+'2009-10 Back-Up Data'!D40)/'2009-10 Back-Up Data'!B40</f>
        <v>142.60762556315703</v>
      </c>
      <c r="I40" s="4">
        <f>('2009-10 Back-Up Data'!C40+'2009-10 Back-Up Data'!D40)/'2009-10 Back-Up Data'!L40</f>
        <v>0.07110395969679499</v>
      </c>
      <c r="J40" s="33">
        <f>'2009-10 Back-Up Data'!L40</f>
        <v>48078757</v>
      </c>
      <c r="K40" s="34">
        <f>'2009-10 Back-Up Data'!L40/'2009-10 Back-Up Data'!B40</f>
        <v>2005.6214333388955</v>
      </c>
      <c r="P40" s="2" t="str">
        <f>'2009-10 Back-Up Data'!A40</f>
        <v>Ulster</v>
      </c>
      <c r="Q40" s="18">
        <f>'2009-10 Back-Up Data'!C40</f>
        <v>2360216</v>
      </c>
      <c r="R40" s="3">
        <f>'2009-10 Back-Up Data'!C40/'2009-10 Back-Up Data'!B40</f>
        <v>98.45720006674453</v>
      </c>
      <c r="S40" s="4">
        <f>'2009-10 Back-Up Data'!C40/'2009-10 Back-Up Data'!L40</f>
        <v>0.04909062020883776</v>
      </c>
      <c r="T40" s="18">
        <f>'2009-10 Back-Up Data'!D40</f>
        <v>1058374</v>
      </c>
      <c r="U40" s="3">
        <f>'2009-10 Back-Up Data'!D40/'2009-10 Back-Up Data'!B40</f>
        <v>44.15042549641248</v>
      </c>
      <c r="V40" s="4">
        <f>'2009-10 Back-Up Data'!D40/'2009-10 Back-Up Data'!L40</f>
        <v>0.022013339487957227</v>
      </c>
      <c r="W40" s="3">
        <f>SUM('2009-10 Back-Up Data'!C40+'2009-10 Back-Up Data'!D40)/'2009-10 Back-Up Data'!B40</f>
        <v>142.60762556315703</v>
      </c>
      <c r="AB40" s="2" t="str">
        <f>'2009-10 Back-Up Data'!A40</f>
        <v>Ulster</v>
      </c>
      <c r="AC40" s="18">
        <f>'2009-10 Back-Up Data'!E40</f>
        <v>11056540</v>
      </c>
      <c r="AD40" s="3">
        <f>'2009-10 Back-Up Data'!E40/'2009-10 Back-Up Data'!B40</f>
        <v>461.22726514266645</v>
      </c>
      <c r="AE40" s="4">
        <f>'2009-10 Back-Up Data'!E40/'2009-10 Back-Up Data'!L40</f>
        <v>0.22996725976089608</v>
      </c>
      <c r="AF40" s="18">
        <f>'2009-10 Back-Up Data'!F40</f>
        <v>11658291</v>
      </c>
      <c r="AG40" s="3">
        <f>'2009-10 Back-Up Data'!F40/'2009-10 Back-Up Data'!B40</f>
        <v>486.3295094276656</v>
      </c>
      <c r="AH40" s="4">
        <f>'2009-10 Back-Up Data'!F40/'2009-10 Back-Up Data'!L40</f>
        <v>0.2424832031327266</v>
      </c>
      <c r="AI40" s="18">
        <f>'2009-10 Back-Up Data'!G40</f>
        <v>1222647</v>
      </c>
      <c r="AJ40" s="3">
        <f>'2009-10 Back-Up Data'!G40/'2009-10 Back-Up Data'!B40</f>
        <v>51.003128650091774</v>
      </c>
      <c r="AK40" s="4">
        <f>'2009-10 Back-Up Data'!G40/'2009-10 Back-Up Data'!L40</f>
        <v>0.025430087554052197</v>
      </c>
      <c r="AP40" s="2" t="str">
        <f>'2009-10 Back-Up Data'!A40</f>
        <v>Ulster</v>
      </c>
      <c r="AQ40" s="18">
        <f>'2009-10 Back-Up Data'!H40</f>
        <v>3461663</v>
      </c>
      <c r="AR40" s="3">
        <f>'2009-10 Back-Up Data'!H40/'2009-10 Back-Up Data'!B40</f>
        <v>144.40443016852996</v>
      </c>
      <c r="AS40" s="4">
        <f>'2009-10 Back-Up Data'!H40/'2009-10 Back-Up Data'!L40</f>
        <v>0.07199984392275366</v>
      </c>
      <c r="AT40" s="18">
        <f>'2009-10 Back-Up Data'!I40</f>
        <v>6275372</v>
      </c>
      <c r="AU40" s="3">
        <f>'2009-10 Back-Up Data'!I40/'2009-10 Back-Up Data'!B40</f>
        <v>261.7792424495244</v>
      </c>
      <c r="AV40" s="4">
        <f>'2009-10 Back-Up Data'!I40/'2009-10 Back-Up Data'!L40</f>
        <v>0.13052275873105454</v>
      </c>
      <c r="AW40" s="18">
        <f>'2009-10 Back-Up Data'!J40</f>
        <v>10985654</v>
      </c>
      <c r="AX40" s="3">
        <f>'2009-10 Back-Up Data'!J40/'2009-10 Back-Up Data'!B40</f>
        <v>458.2702319372601</v>
      </c>
      <c r="AY40" s="4">
        <f>'2009-10 Back-Up Data'!J40/'2009-10 Back-Up Data'!L40</f>
        <v>0.22849288720172195</v>
      </c>
    </row>
    <row r="41" spans="3:51" ht="12.75">
      <c r="C41" s="2" t="str">
        <f>'2009-10 Back-Up Data'!A41</f>
        <v>Washington</v>
      </c>
      <c r="D41" s="33">
        <f>'2009-10 Back-Up Data'!K41</f>
        <v>57230173</v>
      </c>
      <c r="E41" s="34">
        <f>'2009-10 Back-Up Data'!K41/'2009-10 Back-Up Data'!B41</f>
        <v>1360.3235720567611</v>
      </c>
      <c r="F41" s="4">
        <f>'2009-10 Back-Up Data'!K41/'2009-10 Back-Up Data'!L41</f>
        <v>0.8932830313854349</v>
      </c>
      <c r="G41" s="33">
        <f>'2009-10 Back-Up Data'!C41+'2009-10 Back-Up Data'!D41</f>
        <v>6837061</v>
      </c>
      <c r="H41" s="34">
        <f>('2009-10 Back-Up Data'!C41+'2009-10 Back-Up Data'!D41)/'2009-10 Back-Up Data'!B41</f>
        <v>162.51244325069524</v>
      </c>
      <c r="I41" s="4">
        <f>('2009-10 Back-Up Data'!C41+'2009-10 Back-Up Data'!D41)/'2009-10 Back-Up Data'!L41</f>
        <v>0.10671696861456513</v>
      </c>
      <c r="J41" s="33">
        <f>'2009-10 Back-Up Data'!L41</f>
        <v>64067234</v>
      </c>
      <c r="K41" s="34">
        <f>'2009-10 Back-Up Data'!L41/'2009-10 Back-Up Data'!B41</f>
        <v>1522.8360153074564</v>
      </c>
      <c r="P41" s="2" t="str">
        <f>'2009-10 Back-Up Data'!A41</f>
        <v>Washington</v>
      </c>
      <c r="Q41" s="18">
        <f>'2009-10 Back-Up Data'!C41</f>
        <v>5289116</v>
      </c>
      <c r="R41" s="3">
        <f>'2009-10 Back-Up Data'!C41/'2009-10 Back-Up Data'!B41</f>
        <v>125.71880868056381</v>
      </c>
      <c r="S41" s="4">
        <f>'2009-10 Back-Up Data'!C41/'2009-10 Back-Up Data'!L41</f>
        <v>0.08255571014662502</v>
      </c>
      <c r="T41" s="18">
        <f>'2009-10 Back-Up Data'!D41</f>
        <v>1547945</v>
      </c>
      <c r="U41" s="3">
        <f>'2009-10 Back-Up Data'!D41/'2009-10 Back-Up Data'!B41</f>
        <v>36.793634570131445</v>
      </c>
      <c r="V41" s="4">
        <f>'2009-10 Back-Up Data'!D41/'2009-10 Back-Up Data'!L41</f>
        <v>0.0241612584679401</v>
      </c>
      <c r="W41" s="3">
        <f>SUM('2009-10 Back-Up Data'!C41+'2009-10 Back-Up Data'!D41)/'2009-10 Back-Up Data'!B41</f>
        <v>162.51244325069524</v>
      </c>
      <c r="AB41" s="2" t="str">
        <f>'2009-10 Back-Up Data'!A41</f>
        <v>Washington</v>
      </c>
      <c r="AC41" s="18">
        <f>'2009-10 Back-Up Data'!E41</f>
        <v>12433012</v>
      </c>
      <c r="AD41" s="3">
        <f>'2009-10 Back-Up Data'!E41/'2009-10 Back-Up Data'!B41</f>
        <v>295.5245180765848</v>
      </c>
      <c r="AE41" s="4">
        <f>'2009-10 Back-Up Data'!E41/'2009-10 Back-Up Data'!L41</f>
        <v>0.19406194436301089</v>
      </c>
      <c r="AF41" s="18">
        <f>'2009-10 Back-Up Data'!F41</f>
        <v>23560394</v>
      </c>
      <c r="AG41" s="3">
        <f>'2009-10 Back-Up Data'!F41/'2009-10 Back-Up Data'!B41</f>
        <v>560.0150697630197</v>
      </c>
      <c r="AH41" s="4">
        <f>'2009-10 Back-Up Data'!F41/'2009-10 Back-Up Data'!L41</f>
        <v>0.3677448288153036</v>
      </c>
      <c r="AI41" s="18">
        <f>'2009-10 Back-Up Data'!G41</f>
        <v>3090192</v>
      </c>
      <c r="AJ41" s="3">
        <f>'2009-10 Back-Up Data'!G41/'2009-10 Back-Up Data'!B41</f>
        <v>73.45183142782439</v>
      </c>
      <c r="AK41" s="4">
        <f>'2009-10 Back-Up Data'!G41/'2009-10 Back-Up Data'!L41</f>
        <v>0.048233579117837364</v>
      </c>
      <c r="AP41" s="2" t="str">
        <f>'2009-10 Back-Up Data'!A41</f>
        <v>Washington</v>
      </c>
      <c r="AQ41" s="18">
        <f>'2009-10 Back-Up Data'!H41</f>
        <v>5100086</v>
      </c>
      <c r="AR41" s="3">
        <f>'2009-10 Back-Up Data'!H41/'2009-10 Back-Up Data'!B41</f>
        <v>121.22568990516032</v>
      </c>
      <c r="AS41" s="4">
        <f>'2009-10 Back-Up Data'!H41/'2009-10 Back-Up Data'!L41</f>
        <v>0.07960521598294691</v>
      </c>
      <c r="AT41" s="18">
        <f>'2009-10 Back-Up Data'!I41</f>
        <v>8026617</v>
      </c>
      <c r="AU41" s="3">
        <f>'2009-10 Back-Up Data'!I41/'2009-10 Back-Up Data'!B41</f>
        <v>190.78740700244825</v>
      </c>
      <c r="AV41" s="4">
        <f>'2009-10 Back-Up Data'!I41/'2009-10 Back-Up Data'!L41</f>
        <v>0.1252842755783713</v>
      </c>
      <c r="AW41" s="18">
        <f>'2009-10 Back-Up Data'!J41</f>
        <v>5019872</v>
      </c>
      <c r="AX41" s="3">
        <f>'2009-10 Back-Up Data'!J41/'2009-10 Back-Up Data'!B41</f>
        <v>119.31905588172376</v>
      </c>
      <c r="AY41" s="4">
        <f>'2009-10 Back-Up Data'!J41/'2009-10 Back-Up Data'!L41</f>
        <v>0.07835318752796476</v>
      </c>
    </row>
    <row r="42" spans="3:51" ht="12.75">
      <c r="C42" s="2" t="str">
        <f>'2009-10 Back-Up Data'!A42</f>
        <v>Westchester 2</v>
      </c>
      <c r="D42" s="33">
        <f>'2009-10 Back-Up Data'!K42</f>
        <v>129694603</v>
      </c>
      <c r="E42" s="34">
        <f>'2009-10 Back-Up Data'!K42/'2009-10 Back-Up Data'!B42</f>
        <v>1673.9323300507235</v>
      </c>
      <c r="F42" s="4">
        <f>'2009-10 Back-Up Data'!K42/'2009-10 Back-Up Data'!L42</f>
        <v>0.9181535804538334</v>
      </c>
      <c r="G42" s="33">
        <f>'2009-10 Back-Up Data'!C42+'2009-10 Back-Up Data'!D42</f>
        <v>11561289</v>
      </c>
      <c r="H42" s="34">
        <f>('2009-10 Back-Up Data'!E42+'2009-10 Back-Up Data'!D42)/'2009-10 Back-Up Data'!B42</f>
        <v>176.09134087946413</v>
      </c>
      <c r="I42" s="4">
        <f>('2009-10 Back-Up Data'!C42+'2009-10 Back-Up Data'!D42)/'2009-10 Back-Up Data'!L42</f>
        <v>0.08184641954616662</v>
      </c>
      <c r="J42" s="33">
        <f>'2009-10 Back-Up Data'!L42</f>
        <v>141255892</v>
      </c>
      <c r="K42" s="34">
        <f>'2009-10 Back-Up Data'!L42/'2009-10 Back-Up Data'!B42</f>
        <v>1823.1506859923334</v>
      </c>
      <c r="P42" s="2" t="str">
        <f>'2009-10 Back-Up Data'!A42</f>
        <v>Westchester 2</v>
      </c>
      <c r="Q42" s="18">
        <f>'2009-10 Back-Up Data'!C42</f>
        <v>8375445</v>
      </c>
      <c r="R42" s="3">
        <f>'2009-10 Back-Up Data'!C42/'2009-10 Back-Up Data'!B42</f>
        <v>108.0995495553634</v>
      </c>
      <c r="S42" s="4">
        <f>'2009-10 Back-Up Data'!C42/'2009-10 Back-Up Data'!L42</f>
        <v>0.05929271254752333</v>
      </c>
      <c r="T42" s="18">
        <f>'2009-10 Back-Up Data'!D42</f>
        <v>3185844</v>
      </c>
      <c r="U42" s="3">
        <f>'2009-10 Back-Up Data'!D42/'2009-10 Back-Up Data'!B42</f>
        <v>41.1188063862466</v>
      </c>
      <c r="V42" s="4">
        <f>'2009-10 Back-Up Data'!D42/'2009-10 Back-Up Data'!L42</f>
        <v>0.022553706998643286</v>
      </c>
      <c r="W42" s="3">
        <f>SUM('2009-10 Back-Up Data'!C42+'2009-10 Back-Up Data'!D42)/'2009-10 Back-Up Data'!B42</f>
        <v>149.21835594160999</v>
      </c>
      <c r="AB42" s="2" t="str">
        <f>'2009-10 Back-Up Data'!A42</f>
        <v>Westchester 2</v>
      </c>
      <c r="AC42" s="18">
        <f>'2009-10 Back-Up Data'!E42</f>
        <v>10457537</v>
      </c>
      <c r="AD42" s="3">
        <f>'2009-10 Back-Up Data'!E42/'2009-10 Back-Up Data'!B42</f>
        <v>134.97253449321752</v>
      </c>
      <c r="AE42" s="4">
        <f>'2009-10 Back-Up Data'!E42/'2009-10 Back-Up Data'!L42</f>
        <v>0.074032572036004</v>
      </c>
      <c r="AF42" s="18">
        <f>'2009-10 Back-Up Data'!F42</f>
        <v>48964389</v>
      </c>
      <c r="AG42" s="3">
        <f>'2009-10 Back-Up Data'!F42/'2009-10 Back-Up Data'!B42</f>
        <v>631.9698111746409</v>
      </c>
      <c r="AH42" s="4">
        <f>'2009-10 Back-Up Data'!F42/'2009-10 Back-Up Data'!L42</f>
        <v>0.3466360822669259</v>
      </c>
      <c r="AI42" s="18">
        <f>'2009-10 Back-Up Data'!G42</f>
        <v>1659261</v>
      </c>
      <c r="AJ42" s="3">
        <f>'2009-10 Back-Up Data'!G42/'2009-10 Back-Up Data'!B42</f>
        <v>21.41562229765485</v>
      </c>
      <c r="AK42" s="4">
        <f>'2009-10 Back-Up Data'!G42/'2009-10 Back-Up Data'!L42</f>
        <v>0.0117464905463908</v>
      </c>
      <c r="AP42" s="2" t="str">
        <f>'2009-10 Back-Up Data'!A42</f>
        <v>Westchester 2</v>
      </c>
      <c r="AQ42" s="18">
        <f>'2009-10 Back-Up Data'!H42</f>
        <v>4059477</v>
      </c>
      <c r="AR42" s="3">
        <f>'2009-10 Back-Up Data'!H42/'2009-10 Back-Up Data'!B42</f>
        <v>52.39454561881284</v>
      </c>
      <c r="AS42" s="4">
        <f>'2009-10 Back-Up Data'!H42/'2009-10 Back-Up Data'!L42</f>
        <v>0.0287384614016667</v>
      </c>
      <c r="AT42" s="18">
        <f>'2009-10 Back-Up Data'!I42</f>
        <v>39139286</v>
      </c>
      <c r="AU42" s="3">
        <f>'2009-10 Back-Up Data'!I42/'2009-10 Back-Up Data'!B42</f>
        <v>505.15992720608165</v>
      </c>
      <c r="AV42" s="4">
        <f>'2009-10 Back-Up Data'!I42/'2009-10 Back-Up Data'!L42</f>
        <v>0.27708073232088615</v>
      </c>
      <c r="AW42" s="18">
        <f>'2009-10 Back-Up Data'!J42</f>
        <v>25414653</v>
      </c>
      <c r="AX42" s="3">
        <f>'2009-10 Back-Up Data'!J42/'2009-10 Back-Up Data'!B42</f>
        <v>328.0198892603157</v>
      </c>
      <c r="AY42" s="4">
        <f>'2009-10 Back-Up Data'!J42/'2009-10 Back-Up Data'!L42</f>
        <v>0.17991924188195987</v>
      </c>
    </row>
    <row r="43" spans="3:51" ht="12.75">
      <c r="C43" s="6" t="s">
        <v>54</v>
      </c>
      <c r="D43" s="19">
        <f>SUM(D6:D42)</f>
        <v>2427395134</v>
      </c>
      <c r="E43" s="7"/>
      <c r="F43" s="9"/>
      <c r="G43" s="19">
        <f>SUM(G6:G42)</f>
        <v>256853165</v>
      </c>
      <c r="H43" s="7"/>
      <c r="I43" s="9"/>
      <c r="J43" s="12">
        <f>+SUM(J6:J42)</f>
        <v>2684248299</v>
      </c>
      <c r="K43" s="7"/>
      <c r="P43" s="6" t="s">
        <v>54</v>
      </c>
      <c r="Q43" s="19">
        <f>SUM(Q6:Q42)</f>
        <v>173867682</v>
      </c>
      <c r="R43" s="12"/>
      <c r="S43" s="13"/>
      <c r="T43" s="19">
        <f>+SUM(T6:T42)</f>
        <v>82985483</v>
      </c>
      <c r="U43" s="12"/>
      <c r="V43" s="13"/>
      <c r="W43" s="12"/>
      <c r="AB43" s="6" t="s">
        <v>54</v>
      </c>
      <c r="AC43" s="19">
        <f>SUM(AC6:AC42)</f>
        <v>356079384</v>
      </c>
      <c r="AD43" s="12"/>
      <c r="AE43" s="13"/>
      <c r="AF43" s="19">
        <f>SUM(AF6:AF42)</f>
        <v>974353043</v>
      </c>
      <c r="AG43" s="12"/>
      <c r="AH43" s="13"/>
      <c r="AI43" s="19">
        <f>SUM(AI6:AI42)</f>
        <v>126859192</v>
      </c>
      <c r="AJ43" s="12"/>
      <c r="AK43" s="13"/>
      <c r="AP43" s="6" t="s">
        <v>54</v>
      </c>
      <c r="AQ43" s="19">
        <f>SUM(AQ6:AQ42)</f>
        <v>176913871</v>
      </c>
      <c r="AR43" s="12"/>
      <c r="AS43" s="13"/>
      <c r="AT43" s="19">
        <f>SUM(AT6:AT42)</f>
        <v>340574389</v>
      </c>
      <c r="AU43" s="12"/>
      <c r="AV43" s="13"/>
      <c r="AW43" s="19">
        <f>SUM(AW6:AW42)</f>
        <v>452615265</v>
      </c>
      <c r="AX43" s="12"/>
      <c r="AY43" s="13"/>
    </row>
    <row r="44" spans="3:51" ht="12.75">
      <c r="C44" s="6" t="s">
        <v>55</v>
      </c>
      <c r="D44" s="20"/>
      <c r="E44" s="12">
        <f>AVERAGE(E6:E42)</f>
        <v>1744.8963148841092</v>
      </c>
      <c r="F44" s="13">
        <f>AVERAGE(F6:F42)</f>
        <v>0.8985144159476156</v>
      </c>
      <c r="G44" s="20"/>
      <c r="H44" s="12">
        <f>AVERAGE(H6:H42)</f>
        <v>249.38387874391145</v>
      </c>
      <c r="I44" s="13">
        <f>AVERAGE(I6:I42)</f>
        <v>0.10148558405238445</v>
      </c>
      <c r="J44" s="8"/>
      <c r="K44" s="8">
        <f>AVERAGE(K6:K42)</f>
        <v>1942.162043450397</v>
      </c>
      <c r="P44" s="6" t="s">
        <v>55</v>
      </c>
      <c r="Q44" s="19"/>
      <c r="R44" s="12">
        <f>AVERAGE(R6:R42)</f>
        <v>127.718212189781</v>
      </c>
      <c r="S44" s="13">
        <f>AVERAGE(S6:S42)</f>
        <v>0.06710641190051878</v>
      </c>
      <c r="T44" s="19"/>
      <c r="U44" s="12">
        <f>AVERAGE(U6:U42)</f>
        <v>69.54751637650683</v>
      </c>
      <c r="V44" s="13">
        <f>AVERAGE(V6:V42)</f>
        <v>0.03437917215186567</v>
      </c>
      <c r="W44" s="12">
        <f>AVERAGE(W6:W42)</f>
        <v>197.2657285662878</v>
      </c>
      <c r="AB44" s="6" t="s">
        <v>55</v>
      </c>
      <c r="AC44" s="19"/>
      <c r="AD44" s="12">
        <f>AVERAGE(AD6:AD42)</f>
        <v>303.3571843794341</v>
      </c>
      <c r="AE44" s="13">
        <f>AVERAGE(AE6:AE42)</f>
        <v>0.15571889529253297</v>
      </c>
      <c r="AF44" s="19"/>
      <c r="AG44" s="12">
        <f>AVERAGE(AG6:AG42)</f>
        <v>630.3136645653586</v>
      </c>
      <c r="AH44" s="13">
        <f>AVERAGE(AH6:AH42)</f>
        <v>0.3334833740875339</v>
      </c>
      <c r="AI44" s="19"/>
      <c r="AJ44" s="12">
        <f>AVERAGE(AJ6:AJ42)</f>
        <v>119.42378824959181</v>
      </c>
      <c r="AK44" s="13">
        <f>AVERAGE(AK6:AK42)</f>
        <v>0.05927678816547597</v>
      </c>
      <c r="AP44" s="6" t="s">
        <v>55</v>
      </c>
      <c r="AQ44" s="19"/>
      <c r="AR44" s="12">
        <f>AVERAGE(AR6:AR42)</f>
        <v>136.43687718941243</v>
      </c>
      <c r="AS44" s="13">
        <f>AVERAGE(AS6:AS42)</f>
        <v>0.07098899112222531</v>
      </c>
      <c r="AT44" s="19"/>
      <c r="AU44" s="12">
        <f>AVERAGE(AU6:AU42)</f>
        <v>238.661942881436</v>
      </c>
      <c r="AV44" s="13">
        <f>AVERAGE(AV6:AV42)</f>
        <v>0.12092933613136918</v>
      </c>
      <c r="AW44" s="19"/>
      <c r="AX44" s="12">
        <f>AVERAGE(AX6:AX42)</f>
        <v>316.7028719015096</v>
      </c>
      <c r="AY44" s="13">
        <f>AVERAGE(AY6:AY42)</f>
        <v>0.15811703615765751</v>
      </c>
    </row>
    <row r="45" spans="3:51" ht="12.75">
      <c r="C45" s="6" t="s">
        <v>56</v>
      </c>
      <c r="D45" s="20"/>
      <c r="E45" s="12">
        <f>MEDIAN(E6:E42)</f>
        <v>1641.4053507772592</v>
      </c>
      <c r="F45" s="13">
        <f>MEDIAN(F6:F42)</f>
        <v>0.898735247184531</v>
      </c>
      <c r="G45" s="20"/>
      <c r="H45" s="8">
        <f>MEDIAN(H6:H42)</f>
        <v>192.23487053446306</v>
      </c>
      <c r="I45" s="13">
        <f>MEDIAN(I6:I42)</f>
        <v>0.101264752815469</v>
      </c>
      <c r="J45" s="8"/>
      <c r="K45" s="8">
        <f>MEDIAN(K6:K42)</f>
        <v>1827.3869619217837</v>
      </c>
      <c r="P45" s="6" t="s">
        <v>56</v>
      </c>
      <c r="Q45" s="19"/>
      <c r="R45" s="12">
        <f>MEDIAN(R6:R42)</f>
        <v>112.52787870509493</v>
      </c>
      <c r="S45" s="13">
        <f>MEDIAN(S6:S42)</f>
        <v>0.06571179152881201</v>
      </c>
      <c r="T45" s="19"/>
      <c r="U45" s="12">
        <f>MEDIAN(U6:U42)</f>
        <v>44.15042549641248</v>
      </c>
      <c r="V45" s="13">
        <f>MEDIAN(V6:V42)</f>
        <v>0.024501961250916176</v>
      </c>
      <c r="W45" s="12">
        <f>MEDIAN(W6:W42)</f>
        <v>162.51244325069524</v>
      </c>
      <c r="AB45" s="6" t="s">
        <v>70</v>
      </c>
      <c r="AC45" s="19"/>
      <c r="AD45" s="12">
        <f>MEDIAN(AD6:AD42)</f>
        <v>286.6857301499167</v>
      </c>
      <c r="AE45" s="13">
        <f>MEDIAN(AE6:AE42)</f>
        <v>0.15888872421277997</v>
      </c>
      <c r="AF45" s="19"/>
      <c r="AG45" s="12">
        <f>MEDIAN(AG6:AG42)</f>
        <v>562.7386803693774</v>
      </c>
      <c r="AH45" s="13">
        <f>MEDIAN(AH6:AH42)</f>
        <v>0.31737648892465725</v>
      </c>
      <c r="AI45" s="19"/>
      <c r="AJ45" s="12">
        <f>MEDIAN(AJ6:AJ42)</f>
        <v>83.91005471470191</v>
      </c>
      <c r="AK45" s="13">
        <f>MEDIAN(AK6:AK42)</f>
        <v>0.044569680866179774</v>
      </c>
      <c r="AP45" s="6" t="s">
        <v>56</v>
      </c>
      <c r="AQ45" s="19"/>
      <c r="AR45" s="12">
        <f>MEDIAN(AR6:AR42)</f>
        <v>124.8792965627498</v>
      </c>
      <c r="AS45" s="13">
        <f>MEDIAN(AS6:AS42)</f>
        <v>0.06493685536359141</v>
      </c>
      <c r="AT45" s="19"/>
      <c r="AU45" s="12">
        <f>MEDIAN(AU6:AU42)</f>
        <v>205.53444865666722</v>
      </c>
      <c r="AV45" s="13">
        <f>MEDIAN(AV6:AV42)</f>
        <v>0.11762066924182461</v>
      </c>
      <c r="AW45" s="19"/>
      <c r="AX45" s="12">
        <f>MEDIAN(AX6:AX42)</f>
        <v>266.1704003181336</v>
      </c>
      <c r="AY45" s="13">
        <f>MEDIAN(AY6:AY42)</f>
        <v>0.146590248437844</v>
      </c>
    </row>
    <row r="46" spans="6:9" ht="12.75">
      <c r="F46" s="5"/>
      <c r="I46" s="5"/>
    </row>
    <row r="47" ht="12.75">
      <c r="I47" s="5"/>
    </row>
  </sheetData>
  <mergeCells count="4">
    <mergeCell ref="C1:K1"/>
    <mergeCell ref="P1:W1"/>
    <mergeCell ref="AB1:AK1"/>
    <mergeCell ref="AP1:AY1"/>
  </mergeCells>
  <printOptions/>
  <pageMargins left="0.53" right="0.43" top="1" bottom="1" header="0.5" footer="0.5"/>
  <pageSetup horizontalDpi="600" verticalDpi="600" orientation="landscape" scale="77" r:id="rId1"/>
  <colBreaks count="3" manualBreakCount="3">
    <brk id="13" max="65535" man="1"/>
    <brk id="25" max="65535" man="1"/>
    <brk id="3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workbookViewId="0" topLeftCell="A1">
      <selection activeCell="B6" sqref="B6"/>
    </sheetView>
  </sheetViews>
  <sheetFormatPr defaultColWidth="9.140625" defaultRowHeight="12.75"/>
  <cols>
    <col min="1" max="1" width="11.7109375" style="0" customWidth="1"/>
    <col min="2" max="2" width="9.00390625" style="0" customWidth="1"/>
    <col min="3" max="3" width="13.8515625" style="0" customWidth="1"/>
    <col min="4" max="4" width="13.00390625" style="0" customWidth="1"/>
    <col min="5" max="5" width="13.28125" style="0" customWidth="1"/>
    <col min="6" max="8" width="13.7109375" style="0" customWidth="1"/>
    <col min="9" max="9" width="14.28125" style="0" customWidth="1"/>
    <col min="10" max="10" width="15.28125" style="0" customWidth="1"/>
    <col min="11" max="11" width="17.00390625" style="0" customWidth="1"/>
    <col min="12" max="12" width="16.7109375" style="0" customWidth="1"/>
    <col min="13" max="13" width="13.57421875" style="0" customWidth="1"/>
    <col min="14" max="14" width="12.7109375" style="0" customWidth="1"/>
    <col min="15" max="15" width="10.421875" style="0" bestFit="1" customWidth="1"/>
    <col min="16" max="16" width="13.421875" style="0" customWidth="1"/>
  </cols>
  <sheetData>
    <row r="1" ht="12.75">
      <c r="A1" t="s">
        <v>88</v>
      </c>
    </row>
    <row r="2" ht="12.75">
      <c r="A2" t="s">
        <v>84</v>
      </c>
    </row>
    <row r="3" spans="2:17" ht="12.75">
      <c r="B3" s="2" t="s">
        <v>82</v>
      </c>
      <c r="C3" s="17" t="s">
        <v>11</v>
      </c>
      <c r="F3" s="26" t="s">
        <v>64</v>
      </c>
      <c r="H3" s="17" t="s">
        <v>11</v>
      </c>
      <c r="I3" s="17" t="s">
        <v>16</v>
      </c>
      <c r="K3" s="17" t="s">
        <v>19</v>
      </c>
      <c r="L3" s="17" t="s">
        <v>21</v>
      </c>
      <c r="P3" s="2"/>
      <c r="Q3" s="2"/>
    </row>
    <row r="4" spans="1:17" ht="12.75">
      <c r="A4" s="27" t="s">
        <v>46</v>
      </c>
      <c r="B4" s="27" t="s">
        <v>83</v>
      </c>
      <c r="C4" s="28" t="s">
        <v>12</v>
      </c>
      <c r="D4" s="28" t="s">
        <v>13</v>
      </c>
      <c r="E4" s="28" t="s">
        <v>80</v>
      </c>
      <c r="F4" s="28" t="s">
        <v>63</v>
      </c>
      <c r="G4" s="28" t="s">
        <v>14</v>
      </c>
      <c r="H4" s="28" t="s">
        <v>15</v>
      </c>
      <c r="I4" s="28" t="s">
        <v>17</v>
      </c>
      <c r="J4" s="28" t="s">
        <v>18</v>
      </c>
      <c r="K4" s="28" t="s">
        <v>20</v>
      </c>
      <c r="L4" s="28" t="s">
        <v>19</v>
      </c>
      <c r="M4" s="28" t="s">
        <v>85</v>
      </c>
      <c r="N4" s="28" t="s">
        <v>86</v>
      </c>
      <c r="O4" s="27" t="s">
        <v>81</v>
      </c>
      <c r="P4" s="2"/>
      <c r="Q4" s="2"/>
    </row>
    <row r="5" spans="3:14" ht="12.75">
      <c r="C5" s="16"/>
      <c r="D5" s="16"/>
      <c r="E5" s="16"/>
      <c r="F5" s="16"/>
      <c r="G5" s="16"/>
      <c r="H5" s="16"/>
      <c r="I5" s="16"/>
      <c r="J5" s="16"/>
      <c r="K5" s="16">
        <f aca="true" t="shared" si="0" ref="K5:K42">SUM(E5:J5)</f>
        <v>0</v>
      </c>
      <c r="L5" s="16">
        <f aca="true" t="shared" si="1" ref="L5:L42">SUM(C5:J5)</f>
        <v>0</v>
      </c>
      <c r="M5" s="16"/>
      <c r="N5" s="16"/>
    </row>
    <row r="6" spans="1:16" ht="12.75">
      <c r="A6" s="1" t="s">
        <v>22</v>
      </c>
      <c r="B6" s="24">
        <v>70365</v>
      </c>
      <c r="C6" s="36">
        <v>7042814</v>
      </c>
      <c r="D6" s="30">
        <v>2879092</v>
      </c>
      <c r="E6" s="30">
        <v>11849350</v>
      </c>
      <c r="F6" s="30">
        <v>31096503</v>
      </c>
      <c r="G6" s="30">
        <v>5904331</v>
      </c>
      <c r="H6" s="30">
        <v>6114847</v>
      </c>
      <c r="I6" s="30">
        <v>7853123</v>
      </c>
      <c r="J6" s="30">
        <v>25239797</v>
      </c>
      <c r="K6" s="32">
        <v>88057951</v>
      </c>
      <c r="L6" s="32">
        <f t="shared" si="1"/>
        <v>97979857</v>
      </c>
      <c r="M6" s="29">
        <v>2432092</v>
      </c>
      <c r="N6" s="29">
        <v>447000</v>
      </c>
      <c r="O6" s="31"/>
      <c r="P6" s="25">
        <f aca="true" t="shared" si="2" ref="P6:P44">(M6+N6+O6)-D6</f>
        <v>0</v>
      </c>
    </row>
    <row r="7" spans="1:16" ht="12.75">
      <c r="A7" s="1" t="s">
        <v>23</v>
      </c>
      <c r="B7" s="24">
        <v>33882</v>
      </c>
      <c r="C7" s="17">
        <v>3032429</v>
      </c>
      <c r="D7" s="17">
        <v>1717209</v>
      </c>
      <c r="E7" s="35">
        <v>7869177</v>
      </c>
      <c r="F7" s="16">
        <v>16864486</v>
      </c>
      <c r="G7" s="16">
        <v>3423550</v>
      </c>
      <c r="H7" s="16">
        <v>9863614</v>
      </c>
      <c r="I7" s="16">
        <v>10570388</v>
      </c>
      <c r="J7" s="16">
        <v>25956584</v>
      </c>
      <c r="K7" s="16">
        <f t="shared" si="0"/>
        <v>74547799</v>
      </c>
      <c r="L7" s="16">
        <f t="shared" si="1"/>
        <v>79297437</v>
      </c>
      <c r="M7" s="16">
        <v>860709</v>
      </c>
      <c r="N7" s="16">
        <v>0</v>
      </c>
      <c r="O7" s="16">
        <v>856500</v>
      </c>
      <c r="P7" s="25">
        <f t="shared" si="2"/>
        <v>0</v>
      </c>
    </row>
    <row r="8" spans="1:16" ht="12.75">
      <c r="A8" s="1" t="s">
        <v>24</v>
      </c>
      <c r="B8" s="24">
        <v>18923</v>
      </c>
      <c r="C8" s="26">
        <v>2743000</v>
      </c>
      <c r="D8" s="17">
        <v>2786000</v>
      </c>
      <c r="E8" s="17">
        <v>8567361</v>
      </c>
      <c r="F8" s="17">
        <v>13697193</v>
      </c>
      <c r="G8" s="17">
        <v>5477107</v>
      </c>
      <c r="H8" s="17">
        <v>4670038</v>
      </c>
      <c r="I8" s="17">
        <v>8481522</v>
      </c>
      <c r="J8" s="17">
        <v>7532789</v>
      </c>
      <c r="K8" s="17">
        <v>48426000</v>
      </c>
      <c r="L8" s="17">
        <v>53955000</v>
      </c>
      <c r="M8" s="17">
        <v>786000</v>
      </c>
      <c r="N8" s="17">
        <v>2000000</v>
      </c>
      <c r="O8" s="37"/>
      <c r="P8" s="25">
        <f t="shared" si="2"/>
        <v>0</v>
      </c>
    </row>
    <row r="9" spans="1:16" ht="12.75">
      <c r="A9" s="1" t="s">
        <v>25</v>
      </c>
      <c r="B9" s="24">
        <v>13428</v>
      </c>
      <c r="C9" s="17">
        <v>1416779</v>
      </c>
      <c r="D9" s="17">
        <v>285870</v>
      </c>
      <c r="E9" s="17">
        <v>5604962</v>
      </c>
      <c r="F9" s="17">
        <v>7556455</v>
      </c>
      <c r="G9" s="17">
        <v>1058610</v>
      </c>
      <c r="H9" s="17">
        <v>3346143</v>
      </c>
      <c r="I9" s="17">
        <v>3817375</v>
      </c>
      <c r="J9" s="17">
        <v>4226082</v>
      </c>
      <c r="K9" s="17">
        <f t="shared" si="0"/>
        <v>25609627</v>
      </c>
      <c r="L9" s="17">
        <f t="shared" si="1"/>
        <v>27312276</v>
      </c>
      <c r="M9" s="17">
        <v>285870</v>
      </c>
      <c r="N9" s="17">
        <v>0</v>
      </c>
      <c r="O9" s="37"/>
      <c r="P9" s="25">
        <f t="shared" si="2"/>
        <v>0</v>
      </c>
    </row>
    <row r="10" spans="1:16" ht="12.75">
      <c r="A10" s="1" t="s">
        <v>26</v>
      </c>
      <c r="B10" s="24">
        <v>15088</v>
      </c>
      <c r="C10" s="17">
        <v>1809542</v>
      </c>
      <c r="D10" s="17">
        <v>794095</v>
      </c>
      <c r="E10" s="17">
        <v>7588416</v>
      </c>
      <c r="F10" s="17">
        <v>15172009</v>
      </c>
      <c r="G10" s="17">
        <v>3133000</v>
      </c>
      <c r="H10" s="17">
        <v>754844</v>
      </c>
      <c r="I10" s="17">
        <v>2244782</v>
      </c>
      <c r="J10" s="17">
        <v>4015979</v>
      </c>
      <c r="K10" s="17">
        <f t="shared" si="0"/>
        <v>32909030</v>
      </c>
      <c r="L10" s="17">
        <f t="shared" si="1"/>
        <v>35512667</v>
      </c>
      <c r="M10" s="17">
        <v>211254</v>
      </c>
      <c r="N10" s="17">
        <v>582841</v>
      </c>
      <c r="O10" s="37"/>
      <c r="P10" s="25">
        <f t="shared" si="2"/>
        <v>0</v>
      </c>
    </row>
    <row r="11" spans="1:16" ht="12.75">
      <c r="A11" s="1" t="s">
        <v>47</v>
      </c>
      <c r="B11" s="24">
        <v>14145</v>
      </c>
      <c r="C11" s="17">
        <v>2194664</v>
      </c>
      <c r="D11" s="17">
        <v>4484922</v>
      </c>
      <c r="E11" s="17">
        <v>6854414</v>
      </c>
      <c r="F11" s="17">
        <v>9719964</v>
      </c>
      <c r="G11" s="17">
        <v>2089879</v>
      </c>
      <c r="H11" s="17">
        <v>2332229</v>
      </c>
      <c r="I11" s="17">
        <v>6632346</v>
      </c>
      <c r="J11" s="17">
        <v>6640030</v>
      </c>
      <c r="K11" s="17">
        <v>34268862</v>
      </c>
      <c r="L11" s="17">
        <f t="shared" si="1"/>
        <v>40948448</v>
      </c>
      <c r="M11" s="17">
        <v>342000</v>
      </c>
      <c r="N11" s="17">
        <v>4142922</v>
      </c>
      <c r="O11" s="37"/>
      <c r="P11" s="25">
        <f t="shared" si="2"/>
        <v>0</v>
      </c>
    </row>
    <row r="12" spans="1:16" ht="12.75">
      <c r="A12" s="1" t="s">
        <v>6</v>
      </c>
      <c r="B12" s="24">
        <v>46105</v>
      </c>
      <c r="C12" s="17">
        <v>3625965</v>
      </c>
      <c r="D12" s="17">
        <v>1811348</v>
      </c>
      <c r="E12" s="17">
        <v>7290996</v>
      </c>
      <c r="F12" s="17">
        <v>21026666</v>
      </c>
      <c r="G12" s="17">
        <v>1364619</v>
      </c>
      <c r="H12" s="17">
        <v>2718541</v>
      </c>
      <c r="I12" s="17">
        <v>6059397</v>
      </c>
      <c r="J12" s="17">
        <v>6001831</v>
      </c>
      <c r="K12" s="17">
        <f t="shared" si="0"/>
        <v>44462050</v>
      </c>
      <c r="L12" s="17">
        <f t="shared" si="1"/>
        <v>49899363</v>
      </c>
      <c r="M12" s="17">
        <v>1327216</v>
      </c>
      <c r="N12" s="17">
        <v>484132</v>
      </c>
      <c r="O12" s="37"/>
      <c r="P12" s="25">
        <f t="shared" si="2"/>
        <v>0</v>
      </c>
    </row>
    <row r="13" spans="1:16" ht="12.75">
      <c r="A13" s="1" t="s">
        <v>3</v>
      </c>
      <c r="B13" s="24">
        <v>73352</v>
      </c>
      <c r="C13" s="17">
        <v>2939482</v>
      </c>
      <c r="D13" s="17">
        <v>2566987</v>
      </c>
      <c r="E13" s="17">
        <v>13595965</v>
      </c>
      <c r="F13" s="17">
        <v>17649689</v>
      </c>
      <c r="G13" s="17">
        <v>7498072</v>
      </c>
      <c r="H13" s="17">
        <v>7686355</v>
      </c>
      <c r="I13" s="26">
        <v>19722949</v>
      </c>
      <c r="J13" s="17">
        <v>34277019</v>
      </c>
      <c r="K13" s="17">
        <f t="shared" si="0"/>
        <v>100430049</v>
      </c>
      <c r="L13" s="17">
        <f t="shared" si="1"/>
        <v>105936518</v>
      </c>
      <c r="M13" s="17">
        <v>2216987</v>
      </c>
      <c r="N13" s="17">
        <v>350000</v>
      </c>
      <c r="O13" s="37"/>
      <c r="P13" s="25">
        <f t="shared" si="2"/>
        <v>0</v>
      </c>
    </row>
    <row r="14" spans="1:16" ht="12.75">
      <c r="A14" s="1" t="s">
        <v>27</v>
      </c>
      <c r="B14" s="24">
        <v>40454</v>
      </c>
      <c r="C14" s="17">
        <v>2979505</v>
      </c>
      <c r="D14" s="17">
        <v>981176</v>
      </c>
      <c r="E14" s="17">
        <v>10509964</v>
      </c>
      <c r="F14" s="17">
        <v>17436076</v>
      </c>
      <c r="G14" s="17">
        <v>8610774</v>
      </c>
      <c r="H14" s="26">
        <v>6296551</v>
      </c>
      <c r="I14" s="17">
        <v>7032039</v>
      </c>
      <c r="J14" s="17">
        <v>8952353</v>
      </c>
      <c r="K14" s="17">
        <f t="shared" si="0"/>
        <v>58837757</v>
      </c>
      <c r="L14" s="17">
        <f t="shared" si="1"/>
        <v>62798438</v>
      </c>
      <c r="M14" s="17">
        <v>981176</v>
      </c>
      <c r="N14" s="17">
        <v>0</v>
      </c>
      <c r="O14" s="37"/>
      <c r="P14" s="25">
        <f t="shared" si="2"/>
        <v>0</v>
      </c>
    </row>
    <row r="15" spans="1:16" ht="12.75">
      <c r="A15" s="1" t="s">
        <v>28</v>
      </c>
      <c r="B15" s="24">
        <v>8757</v>
      </c>
      <c r="C15" s="17">
        <v>1500455</v>
      </c>
      <c r="D15" s="17">
        <v>303377</v>
      </c>
      <c r="E15" s="17">
        <v>4565842</v>
      </c>
      <c r="F15" s="17">
        <v>6190588</v>
      </c>
      <c r="G15" s="17">
        <v>1571497</v>
      </c>
      <c r="H15" s="17">
        <v>1093568</v>
      </c>
      <c r="I15" s="17">
        <v>2313482</v>
      </c>
      <c r="J15" s="17">
        <v>2272231</v>
      </c>
      <c r="K15" s="17">
        <f t="shared" si="0"/>
        <v>18007208</v>
      </c>
      <c r="L15" s="17">
        <f t="shared" si="1"/>
        <v>19811040</v>
      </c>
      <c r="M15" s="26">
        <v>28377</v>
      </c>
      <c r="N15" s="17">
        <v>275000</v>
      </c>
      <c r="O15" s="37"/>
      <c r="P15" s="25">
        <f t="shared" si="2"/>
        <v>0</v>
      </c>
    </row>
    <row r="16" spans="1:16" ht="12.75">
      <c r="A16" s="1" t="s">
        <v>29</v>
      </c>
      <c r="B16" s="24">
        <v>24268</v>
      </c>
      <c r="C16" s="17">
        <v>2442792</v>
      </c>
      <c r="D16" s="17">
        <v>4612171</v>
      </c>
      <c r="E16" s="17">
        <v>8318473</v>
      </c>
      <c r="F16" s="17">
        <v>7872408</v>
      </c>
      <c r="G16" s="26">
        <v>1756566</v>
      </c>
      <c r="H16" s="17">
        <v>3354709</v>
      </c>
      <c r="I16" s="17">
        <v>4987910</v>
      </c>
      <c r="J16" s="17">
        <v>6066651</v>
      </c>
      <c r="K16" s="17">
        <f t="shared" si="0"/>
        <v>32356717</v>
      </c>
      <c r="L16" s="17">
        <f t="shared" si="1"/>
        <v>39411680</v>
      </c>
      <c r="M16" s="17">
        <v>891596</v>
      </c>
      <c r="N16" s="17">
        <v>3720575</v>
      </c>
      <c r="O16" s="37"/>
      <c r="P16" s="25">
        <f t="shared" si="2"/>
        <v>0</v>
      </c>
    </row>
    <row r="17" spans="1:16" ht="12.75">
      <c r="A17" s="1" t="s">
        <v>32</v>
      </c>
      <c r="B17" s="24">
        <v>16360</v>
      </c>
      <c r="C17" s="17">
        <v>2050446</v>
      </c>
      <c r="D17" s="17">
        <v>1993901</v>
      </c>
      <c r="E17" s="17">
        <v>4240000</v>
      </c>
      <c r="F17" s="17">
        <v>14366901</v>
      </c>
      <c r="G17" s="17">
        <v>969508</v>
      </c>
      <c r="H17" s="17">
        <v>1687115</v>
      </c>
      <c r="I17" s="17">
        <v>1097779</v>
      </c>
      <c r="J17" s="17">
        <v>2883598</v>
      </c>
      <c r="K17" s="17">
        <f t="shared" si="0"/>
        <v>25244901</v>
      </c>
      <c r="L17" s="17">
        <f t="shared" si="1"/>
        <v>29289248</v>
      </c>
      <c r="M17" s="17">
        <v>1993901</v>
      </c>
      <c r="N17" s="17">
        <v>0</v>
      </c>
      <c r="O17" s="37"/>
      <c r="P17" s="25">
        <f t="shared" si="2"/>
        <v>0</v>
      </c>
    </row>
    <row r="18" spans="1:16" ht="12.75">
      <c r="A18" s="1" t="s">
        <v>30</v>
      </c>
      <c r="B18" s="24">
        <v>10947</v>
      </c>
      <c r="C18" s="17">
        <v>2872608</v>
      </c>
      <c r="D18" s="17">
        <v>2054250</v>
      </c>
      <c r="E18" s="17">
        <v>4445844</v>
      </c>
      <c r="F18" s="17">
        <v>4347150</v>
      </c>
      <c r="G18" s="17">
        <v>2706450</v>
      </c>
      <c r="H18" s="17">
        <v>706242</v>
      </c>
      <c r="I18" s="17">
        <v>2209654</v>
      </c>
      <c r="J18" s="17">
        <v>2641681</v>
      </c>
      <c r="K18" s="17">
        <f t="shared" si="0"/>
        <v>17057021</v>
      </c>
      <c r="L18" s="17">
        <f t="shared" si="1"/>
        <v>21983879</v>
      </c>
      <c r="M18" s="17">
        <v>288187</v>
      </c>
      <c r="N18" s="17">
        <v>1766063</v>
      </c>
      <c r="O18" s="37"/>
      <c r="P18" s="25">
        <f t="shared" si="2"/>
        <v>0</v>
      </c>
    </row>
    <row r="19" spans="1:16" ht="12.75">
      <c r="A19" s="1" t="s">
        <v>33</v>
      </c>
      <c r="B19" s="24">
        <v>23905</v>
      </c>
      <c r="C19" s="17">
        <v>2877761</v>
      </c>
      <c r="D19" s="17">
        <v>168249</v>
      </c>
      <c r="E19" s="17">
        <v>9227251</v>
      </c>
      <c r="F19" s="17">
        <v>13584208</v>
      </c>
      <c r="G19" s="17">
        <v>4051368</v>
      </c>
      <c r="H19" s="17">
        <v>3050362</v>
      </c>
      <c r="I19" s="26">
        <v>4364430</v>
      </c>
      <c r="J19" s="17">
        <v>4425760</v>
      </c>
      <c r="K19" s="17">
        <f t="shared" si="0"/>
        <v>38703379</v>
      </c>
      <c r="L19" s="17">
        <f t="shared" si="1"/>
        <v>41749389</v>
      </c>
      <c r="M19" s="26">
        <v>168249</v>
      </c>
      <c r="N19" s="26">
        <v>0</v>
      </c>
      <c r="O19" s="37"/>
      <c r="P19" s="25">
        <f t="shared" si="2"/>
        <v>0</v>
      </c>
    </row>
    <row r="20" spans="1:16" ht="12.75">
      <c r="A20" s="1" t="s">
        <v>31</v>
      </c>
      <c r="B20" s="24">
        <v>16210</v>
      </c>
      <c r="C20" s="17">
        <v>2382549</v>
      </c>
      <c r="D20" s="17">
        <v>1623606</v>
      </c>
      <c r="E20" s="17">
        <v>5760445</v>
      </c>
      <c r="F20" s="17">
        <v>7741915</v>
      </c>
      <c r="G20" s="17">
        <v>1083064</v>
      </c>
      <c r="H20" s="17">
        <v>3580078</v>
      </c>
      <c r="I20" s="17">
        <v>12366540</v>
      </c>
      <c r="J20" s="17">
        <v>17139567</v>
      </c>
      <c r="K20" s="17">
        <f t="shared" si="0"/>
        <v>47671609</v>
      </c>
      <c r="L20" s="17">
        <f t="shared" si="1"/>
        <v>51677764</v>
      </c>
      <c r="M20" s="17">
        <v>154000</v>
      </c>
      <c r="N20" s="26">
        <v>0</v>
      </c>
      <c r="O20" s="37">
        <v>1469606</v>
      </c>
      <c r="P20" s="25">
        <f t="shared" si="2"/>
        <v>0</v>
      </c>
    </row>
    <row r="21" spans="1:16" ht="12.75">
      <c r="A21" s="1" t="s">
        <v>5</v>
      </c>
      <c r="B21" s="24">
        <v>46383</v>
      </c>
      <c r="C21" s="17">
        <v>5323812</v>
      </c>
      <c r="D21" s="17">
        <v>3592618</v>
      </c>
      <c r="E21" s="17">
        <v>7310127</v>
      </c>
      <c r="F21" s="17">
        <v>45979390</v>
      </c>
      <c r="G21" s="17">
        <v>16591967</v>
      </c>
      <c r="H21" s="17">
        <v>3788033</v>
      </c>
      <c r="I21" s="17">
        <v>8148863</v>
      </c>
      <c r="J21" s="17">
        <v>19441563</v>
      </c>
      <c r="K21" s="17">
        <f t="shared" si="0"/>
        <v>101259943</v>
      </c>
      <c r="L21" s="17">
        <f t="shared" si="1"/>
        <v>110176373</v>
      </c>
      <c r="M21" s="17">
        <v>2392618</v>
      </c>
      <c r="N21" s="17">
        <v>1200000</v>
      </c>
      <c r="O21" s="37"/>
      <c r="P21" s="25">
        <f t="shared" si="2"/>
        <v>0</v>
      </c>
    </row>
    <row r="22" spans="1:16" ht="12.75">
      <c r="A22" s="1" t="s">
        <v>34</v>
      </c>
      <c r="B22" s="24">
        <v>36605</v>
      </c>
      <c r="C22" s="17">
        <v>4119083</v>
      </c>
      <c r="D22" s="17">
        <v>2007035</v>
      </c>
      <c r="E22" s="17">
        <v>6739492</v>
      </c>
      <c r="F22" s="17">
        <v>24229742</v>
      </c>
      <c r="G22" s="17">
        <v>7149832</v>
      </c>
      <c r="H22" s="17">
        <v>2770630</v>
      </c>
      <c r="I22" s="17">
        <v>9265363</v>
      </c>
      <c r="J22" s="17">
        <v>6402900</v>
      </c>
      <c r="K22" s="17">
        <f t="shared" si="0"/>
        <v>56557959</v>
      </c>
      <c r="L22" s="17">
        <f t="shared" si="1"/>
        <v>62684077</v>
      </c>
      <c r="M22" s="17">
        <v>1655035</v>
      </c>
      <c r="N22" s="17">
        <v>352000</v>
      </c>
      <c r="O22" s="37"/>
      <c r="P22" s="25">
        <f t="shared" si="2"/>
        <v>0</v>
      </c>
    </row>
    <row r="23" spans="1:16" ht="12.75">
      <c r="A23" s="1" t="s">
        <v>0</v>
      </c>
      <c r="B23" s="24">
        <v>204077</v>
      </c>
      <c r="C23" s="17">
        <v>17984600</v>
      </c>
      <c r="D23" s="17">
        <v>9940830</v>
      </c>
      <c r="E23" s="17">
        <v>15214149</v>
      </c>
      <c r="F23" s="17">
        <v>126684742</v>
      </c>
      <c r="G23" s="17">
        <v>195065</v>
      </c>
      <c r="H23" s="17">
        <v>22032383</v>
      </c>
      <c r="I23" s="17">
        <v>40519092</v>
      </c>
      <c r="J23" s="17">
        <v>35715007</v>
      </c>
      <c r="K23" s="17">
        <f t="shared" si="0"/>
        <v>240360438</v>
      </c>
      <c r="L23" s="17">
        <f t="shared" si="1"/>
        <v>268285868</v>
      </c>
      <c r="M23" s="17">
        <v>5760375</v>
      </c>
      <c r="N23" s="17">
        <v>0</v>
      </c>
      <c r="O23" s="26">
        <v>4180455</v>
      </c>
      <c r="P23" s="25">
        <f t="shared" si="2"/>
        <v>0</v>
      </c>
    </row>
    <row r="24" spans="1:16" ht="12.75">
      <c r="A24" s="1" t="s">
        <v>35</v>
      </c>
      <c r="B24" s="24">
        <v>23463</v>
      </c>
      <c r="C24" s="17">
        <v>2142383</v>
      </c>
      <c r="D24" s="17">
        <v>3450157</v>
      </c>
      <c r="E24" s="17">
        <v>4884806</v>
      </c>
      <c r="F24" s="17">
        <v>12916358</v>
      </c>
      <c r="G24" s="17">
        <v>2805920</v>
      </c>
      <c r="H24" s="17">
        <v>5594769</v>
      </c>
      <c r="I24" s="17">
        <v>5678346</v>
      </c>
      <c r="J24" s="17">
        <v>6930685</v>
      </c>
      <c r="K24" s="17">
        <f t="shared" si="0"/>
        <v>38810884</v>
      </c>
      <c r="L24" s="17">
        <f t="shared" si="1"/>
        <v>44403424</v>
      </c>
      <c r="M24" s="17">
        <v>360000</v>
      </c>
      <c r="N24" s="17">
        <v>3090157</v>
      </c>
      <c r="O24" s="37"/>
      <c r="P24" s="25">
        <f t="shared" si="2"/>
        <v>0</v>
      </c>
    </row>
    <row r="25" spans="1:16" ht="12.75">
      <c r="A25" s="1" t="s">
        <v>36</v>
      </c>
      <c r="B25" s="24">
        <v>60377</v>
      </c>
      <c r="C25" s="17">
        <v>5084730</v>
      </c>
      <c r="D25" s="17">
        <v>2183441</v>
      </c>
      <c r="E25" s="17">
        <v>8808687</v>
      </c>
      <c r="F25" s="17">
        <v>20036145</v>
      </c>
      <c r="G25" s="17">
        <v>3500129</v>
      </c>
      <c r="H25" s="17">
        <v>7510162</v>
      </c>
      <c r="I25" s="17">
        <v>18383975</v>
      </c>
      <c r="J25" s="17">
        <v>23055862</v>
      </c>
      <c r="K25" s="17">
        <f t="shared" si="0"/>
        <v>81294960</v>
      </c>
      <c r="L25" s="17">
        <f t="shared" si="1"/>
        <v>88563131</v>
      </c>
      <c r="M25" s="17">
        <v>1783441</v>
      </c>
      <c r="N25" s="17">
        <v>400000</v>
      </c>
      <c r="O25" s="37"/>
      <c r="P25" s="25">
        <f t="shared" si="2"/>
        <v>0</v>
      </c>
    </row>
    <row r="26" spans="1:16" ht="12.75">
      <c r="A26" s="1" t="s">
        <v>37</v>
      </c>
      <c r="B26" s="24">
        <v>39076</v>
      </c>
      <c r="C26" s="17">
        <v>2864432</v>
      </c>
      <c r="D26" s="17">
        <v>3427551</v>
      </c>
      <c r="E26" s="17">
        <v>9743201</v>
      </c>
      <c r="F26" s="26">
        <v>31123477</v>
      </c>
      <c r="G26" s="17">
        <v>3953653</v>
      </c>
      <c r="H26" s="17">
        <v>5270439</v>
      </c>
      <c r="I26" s="17">
        <v>14711649</v>
      </c>
      <c r="J26" s="17">
        <v>19711087</v>
      </c>
      <c r="K26" s="17">
        <f t="shared" si="0"/>
        <v>84513506</v>
      </c>
      <c r="L26" s="17">
        <f t="shared" si="1"/>
        <v>90805489</v>
      </c>
      <c r="M26" s="17">
        <v>2327551</v>
      </c>
      <c r="N26" s="17">
        <v>1100000</v>
      </c>
      <c r="O26" s="37" t="s">
        <v>87</v>
      </c>
      <c r="P26" s="25">
        <v>0</v>
      </c>
    </row>
    <row r="27" spans="1:16" ht="12.75">
      <c r="A27" s="1" t="s">
        <v>38</v>
      </c>
      <c r="B27" s="24">
        <v>54422</v>
      </c>
      <c r="C27" s="17">
        <v>3764518</v>
      </c>
      <c r="D27" s="17">
        <v>1863030</v>
      </c>
      <c r="E27" s="17">
        <v>16143724</v>
      </c>
      <c r="F27" s="17">
        <v>52961748</v>
      </c>
      <c r="G27" s="17">
        <v>2316126</v>
      </c>
      <c r="H27" s="17">
        <v>5975390</v>
      </c>
      <c r="I27" s="17">
        <v>9075380</v>
      </c>
      <c r="J27" s="17">
        <v>2856194</v>
      </c>
      <c r="K27" s="17">
        <f t="shared" si="0"/>
        <v>89328562</v>
      </c>
      <c r="L27" s="17">
        <f t="shared" si="1"/>
        <v>94956110</v>
      </c>
      <c r="M27" s="17">
        <v>869184</v>
      </c>
      <c r="N27" s="17">
        <v>993846</v>
      </c>
      <c r="O27" s="37"/>
      <c r="P27" s="25">
        <f t="shared" si="2"/>
        <v>0</v>
      </c>
    </row>
    <row r="28" spans="1:16" ht="12.75">
      <c r="A28" s="1" t="s">
        <v>39</v>
      </c>
      <c r="B28" s="24">
        <v>36020</v>
      </c>
      <c r="C28" s="17">
        <v>2071786</v>
      </c>
      <c r="D28" s="17">
        <v>1036000</v>
      </c>
      <c r="E28" s="17">
        <v>10326420</v>
      </c>
      <c r="F28" s="17">
        <v>18070339</v>
      </c>
      <c r="G28" s="17">
        <v>1769450</v>
      </c>
      <c r="H28" s="17">
        <v>5676866</v>
      </c>
      <c r="I28" s="17">
        <v>4371355</v>
      </c>
      <c r="J28" s="17">
        <v>6581940</v>
      </c>
      <c r="K28" s="17">
        <f t="shared" si="0"/>
        <v>46796370</v>
      </c>
      <c r="L28" s="17">
        <f t="shared" si="1"/>
        <v>49904156</v>
      </c>
      <c r="M28" s="17">
        <v>786000</v>
      </c>
      <c r="N28" s="17">
        <v>250000</v>
      </c>
      <c r="O28" s="37"/>
      <c r="P28" s="25">
        <f t="shared" si="2"/>
        <v>0</v>
      </c>
    </row>
    <row r="29" spans="1:16" ht="12.75">
      <c r="A29" s="1" t="s">
        <v>9</v>
      </c>
      <c r="B29" s="24">
        <v>22171</v>
      </c>
      <c r="C29" s="17">
        <v>4356479</v>
      </c>
      <c r="D29" s="17">
        <v>213225</v>
      </c>
      <c r="E29" s="17">
        <v>5483641</v>
      </c>
      <c r="F29" s="17">
        <v>11641066</v>
      </c>
      <c r="G29" s="17">
        <v>3569982</v>
      </c>
      <c r="H29" s="17">
        <v>2249568</v>
      </c>
      <c r="I29" s="17">
        <v>5228424</v>
      </c>
      <c r="J29" s="17">
        <v>5226005</v>
      </c>
      <c r="K29" s="17">
        <f t="shared" si="0"/>
        <v>33398686</v>
      </c>
      <c r="L29" s="17">
        <f t="shared" si="1"/>
        <v>37968390</v>
      </c>
      <c r="M29" s="17">
        <v>213225</v>
      </c>
      <c r="N29" s="26">
        <v>0</v>
      </c>
      <c r="O29" s="37"/>
      <c r="P29" s="25">
        <f t="shared" si="2"/>
        <v>0</v>
      </c>
    </row>
    <row r="30" spans="1:16" ht="12.75">
      <c r="A30" s="1" t="s">
        <v>40</v>
      </c>
      <c r="B30" s="24">
        <v>9619</v>
      </c>
      <c r="C30" s="17">
        <v>2263886</v>
      </c>
      <c r="D30" s="17">
        <v>588128</v>
      </c>
      <c r="E30" s="17">
        <v>4810779</v>
      </c>
      <c r="F30" s="17">
        <v>5103838</v>
      </c>
      <c r="G30" s="17">
        <v>4027466</v>
      </c>
      <c r="H30" s="17">
        <v>1362982</v>
      </c>
      <c r="I30" s="17">
        <v>1678350</v>
      </c>
      <c r="J30" s="17">
        <v>4167874</v>
      </c>
      <c r="K30" s="17">
        <f t="shared" si="0"/>
        <v>21151289</v>
      </c>
      <c r="L30" s="17">
        <f t="shared" si="1"/>
        <v>24003303</v>
      </c>
      <c r="M30" s="17">
        <v>273128</v>
      </c>
      <c r="N30" s="17">
        <v>315000</v>
      </c>
      <c r="O30" s="37"/>
      <c r="P30" s="25">
        <f t="shared" si="2"/>
        <v>0</v>
      </c>
    </row>
    <row r="31" spans="1:16" ht="12.75">
      <c r="A31" s="1" t="s">
        <v>41</v>
      </c>
      <c r="B31" s="24">
        <v>56986</v>
      </c>
      <c r="C31" s="17">
        <v>8249797</v>
      </c>
      <c r="D31" s="17">
        <v>781000</v>
      </c>
      <c r="E31" s="17">
        <v>12379427</v>
      </c>
      <c r="F31" s="17">
        <v>18426116</v>
      </c>
      <c r="G31" s="17">
        <v>4112552</v>
      </c>
      <c r="H31" s="17">
        <v>5143621</v>
      </c>
      <c r="I31" s="17">
        <v>3371578</v>
      </c>
      <c r="J31" s="17">
        <v>4947458</v>
      </c>
      <c r="K31" s="17">
        <f t="shared" si="0"/>
        <v>48380752</v>
      </c>
      <c r="L31" s="17">
        <f t="shared" si="1"/>
        <v>57411549</v>
      </c>
      <c r="M31" s="17">
        <v>81000</v>
      </c>
      <c r="N31" s="17">
        <v>700000</v>
      </c>
      <c r="O31" s="37"/>
      <c r="P31" s="25">
        <f t="shared" si="2"/>
        <v>0</v>
      </c>
    </row>
    <row r="32" spans="1:16" ht="12.75">
      <c r="A32" s="1" t="s">
        <v>75</v>
      </c>
      <c r="B32" s="24">
        <v>34620</v>
      </c>
      <c r="C32" s="17">
        <v>3827618</v>
      </c>
      <c r="D32" s="17">
        <v>1771886</v>
      </c>
      <c r="E32" s="17">
        <v>7467335</v>
      </c>
      <c r="F32" s="17">
        <v>19066388</v>
      </c>
      <c r="G32" s="17">
        <v>1160974</v>
      </c>
      <c r="H32" s="17">
        <v>4760989</v>
      </c>
      <c r="I32" s="17">
        <v>4470363</v>
      </c>
      <c r="J32" s="17">
        <v>7304617</v>
      </c>
      <c r="K32" s="17">
        <f t="shared" si="0"/>
        <v>44230666</v>
      </c>
      <c r="L32" s="17">
        <f t="shared" si="1"/>
        <v>49830170</v>
      </c>
      <c r="M32" s="17">
        <v>1192097</v>
      </c>
      <c r="N32" s="17">
        <v>579789</v>
      </c>
      <c r="O32" s="37"/>
      <c r="P32" s="25">
        <f t="shared" si="2"/>
        <v>0</v>
      </c>
    </row>
    <row r="33" spans="1:16" ht="12.75">
      <c r="A33" s="1" t="s">
        <v>7</v>
      </c>
      <c r="B33" s="24">
        <v>41102</v>
      </c>
      <c r="C33" s="17">
        <v>4354048</v>
      </c>
      <c r="D33" s="17">
        <v>1354324</v>
      </c>
      <c r="E33" s="17">
        <v>5671273</v>
      </c>
      <c r="F33" s="17">
        <v>49357672</v>
      </c>
      <c r="G33" s="17">
        <v>1976310</v>
      </c>
      <c r="H33" s="17">
        <v>2573066</v>
      </c>
      <c r="I33" s="17">
        <v>8647840</v>
      </c>
      <c r="J33" s="17">
        <v>6764703</v>
      </c>
      <c r="K33" s="17">
        <f t="shared" si="0"/>
        <v>74990864</v>
      </c>
      <c r="L33" s="17">
        <f t="shared" si="1"/>
        <v>80699236</v>
      </c>
      <c r="M33" s="17">
        <v>1279324</v>
      </c>
      <c r="N33" s="17">
        <v>75000</v>
      </c>
      <c r="O33" s="37"/>
      <c r="P33" s="25">
        <f t="shared" si="2"/>
        <v>0</v>
      </c>
    </row>
    <row r="34" spans="1:16" ht="12.75">
      <c r="A34" s="1" t="s">
        <v>42</v>
      </c>
      <c r="B34" s="24">
        <v>32780</v>
      </c>
      <c r="C34" s="17">
        <v>6378895</v>
      </c>
      <c r="D34" s="17">
        <v>2213254</v>
      </c>
      <c r="E34" s="17">
        <v>13863546</v>
      </c>
      <c r="F34" s="17">
        <v>15011053</v>
      </c>
      <c r="G34" s="17">
        <v>3342801</v>
      </c>
      <c r="H34" s="17">
        <v>4693779</v>
      </c>
      <c r="I34" s="17">
        <v>8011168</v>
      </c>
      <c r="J34" s="17">
        <v>24147933</v>
      </c>
      <c r="K34" s="17">
        <f t="shared" si="0"/>
        <v>69070280</v>
      </c>
      <c r="L34" s="17">
        <f t="shared" si="1"/>
        <v>77662429</v>
      </c>
      <c r="M34" s="17">
        <v>813254</v>
      </c>
      <c r="N34" s="17">
        <v>1400000</v>
      </c>
      <c r="O34" s="37"/>
      <c r="P34" s="25">
        <f t="shared" si="2"/>
        <v>0</v>
      </c>
    </row>
    <row r="35" spans="1:16" ht="12.75">
      <c r="A35" s="1" t="s">
        <v>44</v>
      </c>
      <c r="B35" s="24">
        <v>15884</v>
      </c>
      <c r="C35" s="17">
        <v>3453941</v>
      </c>
      <c r="D35" s="17">
        <v>1834150</v>
      </c>
      <c r="E35" s="17">
        <v>7869680</v>
      </c>
      <c r="F35" s="17">
        <v>11834211</v>
      </c>
      <c r="G35" s="17">
        <v>3731729</v>
      </c>
      <c r="H35" s="17">
        <v>2801654</v>
      </c>
      <c r="I35" s="17">
        <v>5180236</v>
      </c>
      <c r="J35" s="17">
        <v>6438681</v>
      </c>
      <c r="K35" s="17">
        <f t="shared" si="0"/>
        <v>37856191</v>
      </c>
      <c r="L35" s="17">
        <f t="shared" si="1"/>
        <v>43144282</v>
      </c>
      <c r="M35" s="17">
        <v>422840</v>
      </c>
      <c r="N35" s="17">
        <v>548310</v>
      </c>
      <c r="O35" s="37">
        <v>863000</v>
      </c>
      <c r="P35" s="25">
        <v>0</v>
      </c>
    </row>
    <row r="36" spans="1:16" ht="12.75">
      <c r="A36" s="1" t="s">
        <v>1</v>
      </c>
      <c r="B36" s="24">
        <v>165055</v>
      </c>
      <c r="C36" s="17">
        <v>24991951</v>
      </c>
      <c r="D36" s="17">
        <v>7273593</v>
      </c>
      <c r="E36" s="17">
        <v>33126124</v>
      </c>
      <c r="F36" s="17">
        <v>130170314</v>
      </c>
      <c r="G36" s="17">
        <v>6346029</v>
      </c>
      <c r="H36" s="17">
        <v>11388280</v>
      </c>
      <c r="I36" s="17">
        <v>23363668</v>
      </c>
      <c r="J36" s="17">
        <v>64959396</v>
      </c>
      <c r="K36" s="17">
        <f t="shared" si="0"/>
        <v>269353811</v>
      </c>
      <c r="L36" s="17">
        <f t="shared" si="1"/>
        <v>301619355</v>
      </c>
      <c r="M36" s="17">
        <v>6773593</v>
      </c>
      <c r="N36" s="17">
        <v>500000</v>
      </c>
      <c r="O36" s="37"/>
      <c r="P36" s="25">
        <f t="shared" si="2"/>
        <v>0</v>
      </c>
    </row>
    <row r="37" spans="1:16" ht="12.75">
      <c r="A37" s="1" t="s">
        <v>2</v>
      </c>
      <c r="B37" s="24">
        <v>89481</v>
      </c>
      <c r="C37" s="17">
        <v>9947088</v>
      </c>
      <c r="D37" s="17">
        <v>3127000</v>
      </c>
      <c r="E37" s="17">
        <v>26057107</v>
      </c>
      <c r="F37" s="17">
        <v>71816745</v>
      </c>
      <c r="G37" s="17">
        <v>1405993</v>
      </c>
      <c r="H37" s="17">
        <v>7714560</v>
      </c>
      <c r="I37" s="17">
        <v>13031729</v>
      </c>
      <c r="J37" s="17">
        <v>3559259</v>
      </c>
      <c r="K37" s="17">
        <f t="shared" si="0"/>
        <v>123585393</v>
      </c>
      <c r="L37" s="17">
        <f t="shared" si="1"/>
        <v>136659481</v>
      </c>
      <c r="M37" s="17">
        <v>527000</v>
      </c>
      <c r="N37" s="17">
        <v>2600000</v>
      </c>
      <c r="O37" s="37"/>
      <c r="P37" s="25">
        <f t="shared" si="2"/>
        <v>0</v>
      </c>
    </row>
    <row r="38" spans="1:16" ht="12.75">
      <c r="A38" s="1" t="s">
        <v>10</v>
      </c>
      <c r="B38" s="24">
        <v>10153</v>
      </c>
      <c r="C38" s="17">
        <v>1874947</v>
      </c>
      <c r="D38" s="17">
        <v>1082794</v>
      </c>
      <c r="E38" s="17">
        <v>5254045</v>
      </c>
      <c r="F38" s="17">
        <v>12217834</v>
      </c>
      <c r="G38" s="17">
        <v>374067</v>
      </c>
      <c r="H38" s="17">
        <v>3173977</v>
      </c>
      <c r="I38" s="17">
        <v>769948</v>
      </c>
      <c r="J38" s="17">
        <v>239752</v>
      </c>
      <c r="K38" s="17">
        <f t="shared" si="0"/>
        <v>22029623</v>
      </c>
      <c r="L38" s="17">
        <f t="shared" si="1"/>
        <v>24987364</v>
      </c>
      <c r="M38" s="17">
        <v>582792</v>
      </c>
      <c r="N38" s="17">
        <v>500002</v>
      </c>
      <c r="O38" s="37"/>
      <c r="P38" s="25">
        <f t="shared" si="2"/>
        <v>0</v>
      </c>
    </row>
    <row r="39" spans="1:16" ht="12.75">
      <c r="A39" s="1" t="s">
        <v>43</v>
      </c>
      <c r="B39" s="24">
        <v>13367</v>
      </c>
      <c r="C39" s="17">
        <v>2878120</v>
      </c>
      <c r="D39" s="17">
        <v>391051</v>
      </c>
      <c r="E39" s="17">
        <v>4690272</v>
      </c>
      <c r="F39" s="17">
        <v>9200580</v>
      </c>
      <c r="G39" s="17">
        <v>1858652</v>
      </c>
      <c r="H39" s="17">
        <v>2556261</v>
      </c>
      <c r="I39" s="17">
        <v>3472071</v>
      </c>
      <c r="J39" s="17">
        <v>4472218</v>
      </c>
      <c r="K39" s="17">
        <f t="shared" si="0"/>
        <v>26250054</v>
      </c>
      <c r="L39" s="17">
        <f t="shared" si="1"/>
        <v>29519225</v>
      </c>
      <c r="M39" s="17">
        <v>294051</v>
      </c>
      <c r="N39" s="17">
        <v>97000</v>
      </c>
      <c r="O39" s="37"/>
      <c r="P39" s="25">
        <f t="shared" si="2"/>
        <v>0</v>
      </c>
    </row>
    <row r="40" spans="1:16" ht="12.75">
      <c r="A40" s="1" t="s">
        <v>8</v>
      </c>
      <c r="B40" s="24">
        <v>23972</v>
      </c>
      <c r="C40" s="17">
        <v>2360216</v>
      </c>
      <c r="D40" s="17">
        <v>1058374</v>
      </c>
      <c r="E40" s="17">
        <v>11056540</v>
      </c>
      <c r="F40" s="17">
        <v>11658291</v>
      </c>
      <c r="G40" s="17">
        <v>1222647</v>
      </c>
      <c r="H40" s="17">
        <v>3461663</v>
      </c>
      <c r="I40" s="17">
        <v>6275372</v>
      </c>
      <c r="J40" s="17">
        <v>10985654</v>
      </c>
      <c r="K40" s="17">
        <f t="shared" si="0"/>
        <v>44660167</v>
      </c>
      <c r="L40" s="17">
        <f t="shared" si="1"/>
        <v>48078757</v>
      </c>
      <c r="M40" s="17">
        <v>504374</v>
      </c>
      <c r="N40" s="26">
        <v>554000</v>
      </c>
      <c r="O40" s="37"/>
      <c r="P40" s="25">
        <f t="shared" si="2"/>
        <v>0</v>
      </c>
    </row>
    <row r="41" spans="1:16" ht="12.75">
      <c r="A41" s="1" t="s">
        <v>45</v>
      </c>
      <c r="B41" s="24">
        <v>42071</v>
      </c>
      <c r="C41" s="17">
        <v>5289116</v>
      </c>
      <c r="D41" s="17">
        <v>1547945</v>
      </c>
      <c r="E41" s="17">
        <v>12433012</v>
      </c>
      <c r="F41" s="17">
        <v>23560394</v>
      </c>
      <c r="G41" s="17">
        <v>3090192</v>
      </c>
      <c r="H41" s="17">
        <v>5100086</v>
      </c>
      <c r="I41" s="17">
        <v>8026617</v>
      </c>
      <c r="J41" s="17">
        <v>5019872</v>
      </c>
      <c r="K41" s="17">
        <f t="shared" si="0"/>
        <v>57230173</v>
      </c>
      <c r="L41" s="17">
        <f t="shared" si="1"/>
        <v>64067234</v>
      </c>
      <c r="M41" s="17">
        <v>947945</v>
      </c>
      <c r="N41" s="17">
        <v>600000</v>
      </c>
      <c r="O41" s="37"/>
      <c r="P41" s="25">
        <f t="shared" si="2"/>
        <v>0</v>
      </c>
    </row>
    <row r="42" spans="1:16" ht="12.75">
      <c r="A42" s="1" t="s">
        <v>4</v>
      </c>
      <c r="B42" s="24">
        <v>77479</v>
      </c>
      <c r="C42" s="17">
        <v>8375445</v>
      </c>
      <c r="D42" s="17">
        <v>3185844</v>
      </c>
      <c r="E42" s="17">
        <v>10457537</v>
      </c>
      <c r="F42" s="17">
        <v>48964389</v>
      </c>
      <c r="G42" s="17">
        <v>1659261</v>
      </c>
      <c r="H42" s="17">
        <v>4059477</v>
      </c>
      <c r="I42" s="17">
        <v>39139286</v>
      </c>
      <c r="J42" s="17">
        <v>25414653</v>
      </c>
      <c r="K42" s="17">
        <f t="shared" si="0"/>
        <v>129694603</v>
      </c>
      <c r="L42" s="17">
        <f t="shared" si="1"/>
        <v>141255892</v>
      </c>
      <c r="M42" s="17">
        <v>3035844</v>
      </c>
      <c r="N42" s="17">
        <v>150000</v>
      </c>
      <c r="O42" s="26" t="s">
        <v>87</v>
      </c>
      <c r="P42" s="25">
        <v>0</v>
      </c>
    </row>
    <row r="43" spans="3:16" ht="12.75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P43" s="23">
        <f t="shared" si="2"/>
        <v>0</v>
      </c>
    </row>
    <row r="44" spans="1:16" ht="12.75">
      <c r="A44" t="s">
        <v>87</v>
      </c>
      <c r="B44" s="25">
        <f aca="true" t="shared" si="3" ref="B44:N44">SUM(B6:B43)</f>
        <v>1561352</v>
      </c>
      <c r="C44" s="31">
        <f t="shared" si="3"/>
        <v>173867682</v>
      </c>
      <c r="D44" s="31">
        <f t="shared" si="3"/>
        <v>82985483</v>
      </c>
      <c r="E44" s="31">
        <f t="shared" si="3"/>
        <v>356079384</v>
      </c>
      <c r="F44" s="31">
        <f t="shared" si="3"/>
        <v>974353043</v>
      </c>
      <c r="G44" s="31">
        <f t="shared" si="3"/>
        <v>126859192</v>
      </c>
      <c r="H44" s="31">
        <f t="shared" si="3"/>
        <v>176913871</v>
      </c>
      <c r="I44" s="31">
        <f t="shared" si="3"/>
        <v>340574389</v>
      </c>
      <c r="J44" s="31">
        <f t="shared" si="3"/>
        <v>452615265</v>
      </c>
      <c r="K44" s="31">
        <f t="shared" si="3"/>
        <v>2427395134</v>
      </c>
      <c r="L44" s="31">
        <f t="shared" si="3"/>
        <v>2684248299</v>
      </c>
      <c r="M44" s="31">
        <f t="shared" si="3"/>
        <v>45842285</v>
      </c>
      <c r="N44" s="31">
        <f t="shared" si="3"/>
        <v>29773637</v>
      </c>
      <c r="O44" s="31"/>
      <c r="P44" s="31">
        <f t="shared" si="2"/>
        <v>-7369561</v>
      </c>
    </row>
    <row r="45" spans="3:14" ht="12.75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</sheetData>
  <printOptions/>
  <pageMargins left="0.75" right="0.75" top="1" bottom="1" header="0.5" footer="0.5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esmith</dc:creator>
  <cp:keywords/>
  <dc:description/>
  <cp:lastModifiedBy> </cp:lastModifiedBy>
  <cp:lastPrinted>2009-09-17T13:26:35Z</cp:lastPrinted>
  <dcterms:created xsi:type="dcterms:W3CDTF">2000-07-12T18:49:34Z</dcterms:created>
  <dcterms:modified xsi:type="dcterms:W3CDTF">2010-07-27T16:55:07Z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1070588521</vt:i4>
  </property>
  <property fmtid="{D5CDD505-2E9C-101B-9397-08002B2CF9AE}" pid="3" name="_ReviewingToolsShownOnce">
    <vt:lpwstr/>
  </property>
</Properties>
</file>