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12\School_Operation\EDMGTSRV\BOCES-SCHOOL DISTRICT\BUDGET &amp; SBM-4\2017-18 SBM4 and BUDGET\"/>
    </mc:Choice>
  </mc:AlternateContent>
  <bookViews>
    <workbookView xWindow="480" yWindow="900" windowWidth="19296" windowHeight="9252" activeTab="1" xr2:uid="{00000000-000D-0000-FFFF-FFFF00000000}"/>
  </bookViews>
  <sheets>
    <sheet name="2017-18 Summary" sheetId="21" r:id="rId1"/>
    <sheet name="2017-18 BOCES Budget" sheetId="19" r:id="rId2"/>
  </sheets>
  <definedNames>
    <definedName name="_xlnm.Print_Area" localSheetId="1">'2017-18 BOCES Budget'!$A$1:$P$38</definedName>
    <definedName name="_xlnm.Print_Area" localSheetId="0">'2017-18 Summary'!$A$1:$P$40</definedName>
    <definedName name="_xlnm.Print_Titles" localSheetId="1">'2017-18 BOCES Budget'!#REF!</definedName>
    <definedName name="_xlnm.Print_Titles" localSheetId="0">'2017-18 Summary'!#REF!</definedName>
  </definedNames>
  <calcPr calcId="171027"/>
</workbook>
</file>

<file path=xl/calcChain.xml><?xml version="1.0" encoding="utf-8"?>
<calcChain xmlns="http://schemas.openxmlformats.org/spreadsheetml/2006/main">
  <c r="AL29" i="21" l="1"/>
  <c r="P41" i="19"/>
  <c r="O41" i="19"/>
  <c r="N41" i="19"/>
  <c r="M41" i="19"/>
  <c r="J41" i="19"/>
  <c r="I41" i="19"/>
  <c r="H41" i="19"/>
  <c r="G41" i="19"/>
  <c r="F41" i="19"/>
  <c r="E41" i="19"/>
  <c r="D41" i="19"/>
  <c r="C41" i="19"/>
  <c r="B41" i="19"/>
  <c r="D19" i="21"/>
  <c r="G19" i="21"/>
  <c r="AE19" i="21"/>
  <c r="AG9" i="21"/>
  <c r="K7" i="19" l="1"/>
  <c r="F32" i="19" l="1"/>
  <c r="K23" i="19" l="1"/>
  <c r="Q8" i="21" l="1"/>
  <c r="O38" i="21" l="1"/>
  <c r="AL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X38" i="21"/>
  <c r="Y38" i="21"/>
  <c r="W38" i="21"/>
  <c r="V38" i="21"/>
  <c r="U38" i="21"/>
  <c r="T38" i="21"/>
  <c r="S38" i="21"/>
  <c r="R38" i="21"/>
  <c r="Q38" i="21"/>
  <c r="P38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AL37" i="21"/>
  <c r="Q35" i="21"/>
  <c r="AL35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AL32" i="21"/>
  <c r="AK32" i="21"/>
  <c r="AJ32" i="21"/>
  <c r="AI32" i="21"/>
  <c r="AH32" i="21"/>
  <c r="AG32" i="21"/>
  <c r="AF32" i="21"/>
  <c r="AE32" i="21"/>
  <c r="AD32" i="21"/>
  <c r="AC32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AL28" i="21"/>
  <c r="AK28" i="21"/>
  <c r="AJ28" i="21"/>
  <c r="AI28" i="21"/>
  <c r="AH28" i="21"/>
  <c r="AG28" i="21"/>
  <c r="AF28" i="21"/>
  <c r="AE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AL25" i="21"/>
  <c r="AK25" i="21"/>
  <c r="AJ25" i="21"/>
  <c r="AI25" i="21"/>
  <c r="AH25" i="21"/>
  <c r="AG25" i="21"/>
  <c r="AF25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AL22" i="21"/>
  <c r="AK22" i="21"/>
  <c r="AJ22" i="21"/>
  <c r="AI22" i="21"/>
  <c r="AH22" i="21"/>
  <c r="AG22" i="21"/>
  <c r="AF22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AJ19" i="21"/>
  <c r="AL19" i="21"/>
  <c r="AK19" i="21"/>
  <c r="AI19" i="21"/>
  <c r="AH19" i="21"/>
  <c r="AG19" i="21"/>
  <c r="AF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R19" i="21"/>
  <c r="Q19" i="21"/>
  <c r="P19" i="21"/>
  <c r="O19" i="21"/>
  <c r="N19" i="21"/>
  <c r="M19" i="21"/>
  <c r="L19" i="21"/>
  <c r="K19" i="21"/>
  <c r="J19" i="21"/>
  <c r="I19" i="21"/>
  <c r="H19" i="21"/>
  <c r="F19" i="21"/>
  <c r="E19" i="21"/>
  <c r="C19" i="21"/>
  <c r="P17" i="21" l="1"/>
  <c r="AL17" i="21"/>
  <c r="AK17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R17" i="21"/>
  <c r="Q17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AF14" i="21"/>
  <c r="AJ14" i="21"/>
  <c r="AI14" i="21"/>
  <c r="AH14" i="21"/>
  <c r="AG14" i="21"/>
  <c r="AL14" i="21"/>
  <c r="AK14" i="21"/>
  <c r="AK13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C37" i="21"/>
  <c r="AK37" i="21"/>
  <c r="AJ37" i="21"/>
  <c r="AI37" i="21"/>
  <c r="AH37" i="21"/>
  <c r="AG37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R37" i="21"/>
  <c r="Q37" i="21"/>
  <c r="P37" i="21"/>
  <c r="O37" i="21"/>
  <c r="N37" i="21"/>
  <c r="M37" i="21"/>
  <c r="L37" i="21"/>
  <c r="K37" i="21"/>
  <c r="J37" i="21"/>
  <c r="I37" i="21"/>
  <c r="H37" i="21"/>
  <c r="G37" i="21"/>
  <c r="F37" i="21"/>
  <c r="E37" i="21"/>
  <c r="D37" i="21"/>
  <c r="B37" i="21"/>
  <c r="AL34" i="21"/>
  <c r="AK34" i="21"/>
  <c r="AJ34" i="21"/>
  <c r="AI34" i="21"/>
  <c r="AH34" i="21"/>
  <c r="AG34" i="21"/>
  <c r="AF34" i="21"/>
  <c r="AD34" i="21"/>
  <c r="AE34" i="21"/>
  <c r="AC34" i="21"/>
  <c r="AB34" i="21"/>
  <c r="AA34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AM37" i="21" l="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Z27" i="21"/>
  <c r="AA27" i="21"/>
  <c r="AB27" i="21"/>
  <c r="AC27" i="21"/>
  <c r="AE27" i="21"/>
  <c r="AF27" i="21"/>
  <c r="AG27" i="21"/>
  <c r="AH27" i="21"/>
  <c r="AI27" i="21"/>
  <c r="AJ27" i="21"/>
  <c r="AK27" i="21"/>
  <c r="AL27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AA24" i="21"/>
  <c r="AB24" i="21"/>
  <c r="AC24" i="21"/>
  <c r="AD24" i="21"/>
  <c r="AE24" i="21"/>
  <c r="AF24" i="21"/>
  <c r="AG24" i="21"/>
  <c r="AI24" i="21"/>
  <c r="AJ24" i="21"/>
  <c r="AK24" i="21"/>
  <c r="AL24" i="21"/>
  <c r="AH16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AI16" i="21"/>
  <c r="AJ16" i="21"/>
  <c r="AK16" i="21"/>
  <c r="AL16" i="21"/>
  <c r="D16" i="21"/>
  <c r="C16" i="21"/>
  <c r="AJ8" i="21" l="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R8" i="21"/>
  <c r="P8" i="21"/>
  <c r="O8" i="21"/>
  <c r="N8" i="21"/>
  <c r="M8" i="21"/>
  <c r="K8" i="21"/>
  <c r="J8" i="21"/>
  <c r="I8" i="21"/>
  <c r="H8" i="21"/>
  <c r="G8" i="21"/>
  <c r="F8" i="21"/>
  <c r="L8" i="21"/>
  <c r="AK8" i="21"/>
  <c r="AL8" i="21"/>
  <c r="E8" i="21"/>
  <c r="D8" i="21"/>
  <c r="C8" i="21"/>
  <c r="AA7" i="21"/>
  <c r="Z7" i="21"/>
  <c r="Y7" i="21"/>
  <c r="X7" i="21"/>
  <c r="W7" i="21"/>
  <c r="V7" i="21"/>
  <c r="U7" i="21"/>
  <c r="T7" i="21"/>
  <c r="S7" i="21"/>
  <c r="R7" i="21"/>
  <c r="E4" i="21" l="1"/>
  <c r="G4" i="21"/>
  <c r="U4" i="21"/>
  <c r="AL4" i="21"/>
  <c r="B7" i="21"/>
  <c r="B8" i="21"/>
  <c r="B13" i="21"/>
  <c r="B14" i="21"/>
  <c r="B16" i="21"/>
  <c r="AM16" i="21" s="1"/>
  <c r="B17" i="21"/>
  <c r="B19" i="21"/>
  <c r="B21" i="21"/>
  <c r="B22" i="21"/>
  <c r="B24" i="21"/>
  <c r="AM24" i="21" s="1"/>
  <c r="B25" i="21"/>
  <c r="B27" i="21"/>
  <c r="AM27" i="21" s="1"/>
  <c r="B28" i="21"/>
  <c r="B31" i="21"/>
  <c r="B32" i="21"/>
  <c r="B34" i="21"/>
  <c r="AM34" i="21" s="1"/>
  <c r="B35" i="21"/>
  <c r="B38" i="21"/>
  <c r="Q7" i="21"/>
  <c r="P7" i="21"/>
  <c r="O7" i="21"/>
  <c r="N7" i="21"/>
  <c r="M7" i="21"/>
  <c r="L7" i="21"/>
  <c r="AB7" i="21"/>
  <c r="AC7" i="21"/>
  <c r="AD7" i="21"/>
  <c r="AE7" i="21"/>
  <c r="AF7" i="21"/>
  <c r="AG7" i="21"/>
  <c r="AH7" i="21"/>
  <c r="AI7" i="21"/>
  <c r="AJ7" i="21"/>
  <c r="AK7" i="21"/>
  <c r="AL7" i="21"/>
  <c r="K7" i="21"/>
  <c r="J7" i="21"/>
  <c r="I7" i="21"/>
  <c r="H7" i="21"/>
  <c r="G7" i="21"/>
  <c r="F7" i="21"/>
  <c r="E7" i="21"/>
  <c r="D7" i="21"/>
  <c r="C7" i="21"/>
  <c r="U5" i="21"/>
  <c r="G5" i="21"/>
  <c r="E5" i="21"/>
  <c r="AL5" i="21"/>
  <c r="AL31" i="21"/>
  <c r="AK31" i="21"/>
  <c r="AJ31" i="21"/>
  <c r="AI31" i="21"/>
  <c r="AH31" i="21"/>
  <c r="AG31" i="21"/>
  <c r="AF31" i="21"/>
  <c r="AE31" i="21"/>
  <c r="AD31" i="21"/>
  <c r="AC31" i="21"/>
  <c r="AB31" i="21"/>
  <c r="AA31" i="21"/>
  <c r="Z31" i="21"/>
  <c r="Y31" i="21"/>
  <c r="X31" i="21"/>
  <c r="W31" i="21"/>
  <c r="V31" i="21"/>
  <c r="U31" i="21"/>
  <c r="T31" i="21"/>
  <c r="S31" i="21"/>
  <c r="R31" i="21"/>
  <c r="Q31" i="21"/>
  <c r="P31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AL21" i="21"/>
  <c r="AK21" i="21"/>
  <c r="AJ21" i="21"/>
  <c r="AI21" i="21"/>
  <c r="AH21" i="21"/>
  <c r="AG21" i="21"/>
  <c r="AF21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AL13" i="21"/>
  <c r="AJ13" i="21"/>
  <c r="AI13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AM7" i="21" l="1"/>
  <c r="AM21" i="21"/>
  <c r="AM13" i="21"/>
  <c r="AM31" i="21"/>
  <c r="AN32" i="21"/>
  <c r="AO32" i="21"/>
  <c r="AN25" i="21"/>
  <c r="AO25" i="21"/>
  <c r="AO19" i="21"/>
  <c r="AN19" i="21"/>
  <c r="AN38" i="21"/>
  <c r="AO38" i="21"/>
  <c r="AO17" i="21"/>
  <c r="AN17" i="21"/>
  <c r="AN8" i="21"/>
  <c r="AO8" i="21"/>
  <c r="AN35" i="21"/>
  <c r="AO35" i="21"/>
  <c r="AO28" i="21"/>
  <c r="AN28" i="21"/>
  <c r="AN22" i="21"/>
  <c r="AO22" i="21"/>
  <c r="AO14" i="21"/>
  <c r="AN14" i="21"/>
  <c r="K33" i="19"/>
  <c r="K34" i="19"/>
  <c r="K35" i="19"/>
  <c r="K39" i="19"/>
  <c r="K38" i="19"/>
  <c r="K37" i="19"/>
  <c r="K36" i="19"/>
  <c r="K32" i="19"/>
  <c r="K31" i="19"/>
  <c r="K30" i="19"/>
  <c r="K29" i="19"/>
  <c r="K28" i="19"/>
  <c r="K27" i="19"/>
  <c r="K26" i="19"/>
  <c r="K25" i="19"/>
  <c r="K24" i="19"/>
  <c r="K22" i="19"/>
  <c r="K21" i="19"/>
  <c r="K20" i="19"/>
  <c r="K19" i="19"/>
  <c r="K41" i="19" s="1"/>
  <c r="K18" i="19"/>
  <c r="K17" i="19"/>
  <c r="K16" i="19"/>
  <c r="K15" i="19"/>
  <c r="K14" i="19"/>
  <c r="K13" i="19"/>
  <c r="K12" i="19"/>
  <c r="K11" i="19"/>
  <c r="K10" i="19"/>
  <c r="K8" i="19"/>
  <c r="K6" i="19"/>
  <c r="K5" i="19"/>
  <c r="K4" i="19"/>
  <c r="B4" i="21" s="1"/>
  <c r="L40" i="19"/>
  <c r="L39" i="19"/>
  <c r="L38" i="19"/>
  <c r="L37" i="19"/>
  <c r="L36" i="19"/>
  <c r="L35" i="19"/>
  <c r="L34" i="19"/>
  <c r="L33" i="19"/>
  <c r="L32" i="19"/>
  <c r="L31" i="19"/>
  <c r="L30" i="19"/>
  <c r="L29" i="19"/>
  <c r="L28" i="19"/>
  <c r="L27" i="19"/>
  <c r="L26" i="19"/>
  <c r="L25" i="19"/>
  <c r="L24" i="19"/>
  <c r="L23" i="19"/>
  <c r="L22" i="19"/>
  <c r="L21" i="19"/>
  <c r="L20" i="19"/>
  <c r="L19" i="19"/>
  <c r="L41" i="19" s="1"/>
  <c r="L18" i="19"/>
  <c r="L17" i="19"/>
  <c r="L16" i="19"/>
  <c r="L15" i="19"/>
  <c r="L14" i="19"/>
  <c r="L13" i="19"/>
  <c r="L12" i="19"/>
  <c r="L11" i="19"/>
  <c r="L10" i="19"/>
  <c r="L8" i="19"/>
  <c r="L7" i="19"/>
  <c r="L6" i="19"/>
  <c r="L5" i="19"/>
  <c r="L4" i="19"/>
  <c r="L39" i="21" l="1"/>
  <c r="L29" i="21"/>
  <c r="L26" i="21"/>
  <c r="L23" i="21"/>
  <c r="L36" i="21"/>
  <c r="L33" i="21"/>
  <c r="L18" i="21"/>
  <c r="L15" i="21"/>
  <c r="L11" i="21"/>
  <c r="L10" i="21"/>
  <c r="L9" i="21"/>
  <c r="L4" i="21"/>
  <c r="L6" i="21"/>
  <c r="L5" i="21"/>
  <c r="AL39" i="21"/>
  <c r="AL26" i="21"/>
  <c r="AL36" i="21"/>
  <c r="AL23" i="21"/>
  <c r="AL33" i="21"/>
  <c r="AL18" i="21"/>
  <c r="AL15" i="21"/>
  <c r="AL11" i="21"/>
  <c r="AL10" i="21"/>
  <c r="AL9" i="21"/>
  <c r="AL6" i="21"/>
  <c r="I39" i="21"/>
  <c r="I33" i="21"/>
  <c r="I29" i="21"/>
  <c r="I36" i="21"/>
  <c r="I26" i="21"/>
  <c r="I23" i="21"/>
  <c r="I15" i="21"/>
  <c r="I18" i="21"/>
  <c r="I11" i="21"/>
  <c r="I9" i="21"/>
  <c r="I10" i="21"/>
  <c r="I6" i="21"/>
  <c r="I4" i="21"/>
  <c r="I5" i="21"/>
  <c r="AK39" i="21"/>
  <c r="AK36" i="21"/>
  <c r="AK33" i="21"/>
  <c r="AK29" i="21"/>
  <c r="AK23" i="21"/>
  <c r="AK18" i="21"/>
  <c r="AK26" i="21"/>
  <c r="AK15" i="21"/>
  <c r="AK9" i="21"/>
  <c r="AK10" i="21"/>
  <c r="AK11" i="21"/>
  <c r="AK4" i="21"/>
  <c r="AK6" i="21"/>
  <c r="AK5" i="21"/>
  <c r="AG39" i="21"/>
  <c r="AG33" i="21"/>
  <c r="AG18" i="21"/>
  <c r="AG29" i="21"/>
  <c r="AG26" i="21"/>
  <c r="AG36" i="21"/>
  <c r="AG23" i="21"/>
  <c r="AG15" i="21"/>
  <c r="AG10" i="21"/>
  <c r="AG11" i="21"/>
  <c r="AG4" i="21"/>
  <c r="AG5" i="21"/>
  <c r="AG6" i="21"/>
  <c r="O4" i="21"/>
  <c r="O6" i="21"/>
  <c r="O5" i="21"/>
  <c r="O39" i="21"/>
  <c r="O29" i="21"/>
  <c r="O33" i="21"/>
  <c r="O26" i="21"/>
  <c r="O36" i="21"/>
  <c r="O23" i="21"/>
  <c r="O15" i="21"/>
  <c r="O18" i="21"/>
  <c r="O11" i="21"/>
  <c r="O10" i="21"/>
  <c r="O9" i="21"/>
  <c r="AI39" i="21"/>
  <c r="AI29" i="21"/>
  <c r="AI26" i="21"/>
  <c r="AI18" i="21"/>
  <c r="AI36" i="21"/>
  <c r="AI23" i="21"/>
  <c r="AI33" i="21"/>
  <c r="AI15" i="21"/>
  <c r="AI10" i="21"/>
  <c r="AI9" i="21"/>
  <c r="AI11" i="21"/>
  <c r="AI6" i="21"/>
  <c r="AI5" i="21"/>
  <c r="AI4" i="21"/>
  <c r="AB39" i="21"/>
  <c r="AB36" i="21"/>
  <c r="AB33" i="21"/>
  <c r="AB29" i="21"/>
  <c r="AB23" i="21"/>
  <c r="AB18" i="21"/>
  <c r="AB26" i="21"/>
  <c r="AB15" i="21"/>
  <c r="AB9" i="21"/>
  <c r="AB10" i="21"/>
  <c r="AB11" i="21"/>
  <c r="AB4" i="21"/>
  <c r="AB5" i="21"/>
  <c r="AB6" i="21"/>
  <c r="R5" i="21"/>
  <c r="R4" i="21"/>
  <c r="R6" i="21"/>
  <c r="R39" i="21"/>
  <c r="R29" i="21"/>
  <c r="R26" i="21"/>
  <c r="R36" i="21"/>
  <c r="R23" i="21"/>
  <c r="R33" i="21"/>
  <c r="R18" i="21"/>
  <c r="R15" i="21"/>
  <c r="R9" i="21"/>
  <c r="R11" i="21"/>
  <c r="R10" i="21"/>
  <c r="T39" i="21"/>
  <c r="T33" i="21"/>
  <c r="T23" i="21"/>
  <c r="T26" i="21"/>
  <c r="T18" i="21"/>
  <c r="T36" i="21"/>
  <c r="T29" i="21"/>
  <c r="T15" i="21"/>
  <c r="T10" i="21"/>
  <c r="T11" i="21"/>
  <c r="T9" i="21"/>
  <c r="T5" i="21"/>
  <c r="T4" i="21"/>
  <c r="T6" i="21"/>
  <c r="E39" i="21"/>
  <c r="E29" i="21"/>
  <c r="E33" i="21"/>
  <c r="E36" i="21"/>
  <c r="E26" i="21"/>
  <c r="E23" i="21"/>
  <c r="E15" i="21"/>
  <c r="E18" i="21"/>
  <c r="E10" i="21"/>
  <c r="E11" i="21"/>
  <c r="E9" i="21"/>
  <c r="E6" i="21"/>
  <c r="N4" i="21"/>
  <c r="N5" i="21"/>
  <c r="N39" i="21"/>
  <c r="N26" i="21"/>
  <c r="N36" i="21"/>
  <c r="N33" i="21"/>
  <c r="N29" i="21"/>
  <c r="N23" i="21"/>
  <c r="N18" i="21"/>
  <c r="N15" i="21"/>
  <c r="N10" i="21"/>
  <c r="N11" i="21"/>
  <c r="N9" i="21"/>
  <c r="N6" i="21"/>
  <c r="AA39" i="21"/>
  <c r="AA26" i="21"/>
  <c r="AA29" i="21"/>
  <c r="AA23" i="21"/>
  <c r="AA36" i="21"/>
  <c r="AA33" i="21"/>
  <c r="AA18" i="21"/>
  <c r="AA15" i="21"/>
  <c r="AA11" i="21"/>
  <c r="AA10" i="21"/>
  <c r="AA9" i="21"/>
  <c r="AA4" i="21"/>
  <c r="AA5" i="21"/>
  <c r="AA6" i="21"/>
  <c r="AD39" i="21"/>
  <c r="AD26" i="21"/>
  <c r="AD36" i="21"/>
  <c r="AD18" i="21"/>
  <c r="AD23" i="21"/>
  <c r="AD33" i="21"/>
  <c r="AD15" i="21"/>
  <c r="AD10" i="21"/>
  <c r="AD11" i="21"/>
  <c r="AD9" i="21"/>
  <c r="AD4" i="21"/>
  <c r="AD6" i="21"/>
  <c r="AD5" i="21"/>
  <c r="V4" i="21"/>
  <c r="V5" i="21"/>
  <c r="V6" i="21"/>
  <c r="V39" i="21"/>
  <c r="V36" i="21"/>
  <c r="V33" i="21"/>
  <c r="V26" i="21"/>
  <c r="V18" i="21"/>
  <c r="V29" i="21"/>
  <c r="V23" i="21"/>
  <c r="V15" i="21"/>
  <c r="V9" i="21"/>
  <c r="V11" i="21"/>
  <c r="V10" i="21"/>
  <c r="AH5" i="21"/>
  <c r="AH4" i="21"/>
  <c r="AH6" i="21"/>
  <c r="AH39" i="21"/>
  <c r="AH33" i="21"/>
  <c r="AH18" i="21"/>
  <c r="AH36" i="21"/>
  <c r="AH29" i="21"/>
  <c r="AH23" i="21"/>
  <c r="AH26" i="21"/>
  <c r="AH15" i="21"/>
  <c r="AH11" i="21"/>
  <c r="AH10" i="21"/>
  <c r="AH9" i="21"/>
  <c r="W6" i="21"/>
  <c r="W4" i="21"/>
  <c r="W5" i="21"/>
  <c r="W39" i="21"/>
  <c r="W36" i="21"/>
  <c r="W33" i="21"/>
  <c r="W18" i="21"/>
  <c r="W29" i="21"/>
  <c r="W26" i="21"/>
  <c r="W23" i="21"/>
  <c r="W15" i="21"/>
  <c r="W10" i="21"/>
  <c r="W11" i="21"/>
  <c r="W9" i="21"/>
  <c r="U39" i="21"/>
  <c r="U26" i="21"/>
  <c r="U29" i="21"/>
  <c r="U23" i="21"/>
  <c r="U36" i="21"/>
  <c r="U33" i="21"/>
  <c r="U18" i="21"/>
  <c r="U15" i="21"/>
  <c r="U11" i="21"/>
  <c r="U10" i="21"/>
  <c r="U9" i="21"/>
  <c r="U6" i="21"/>
  <c r="AE39" i="21"/>
  <c r="AE23" i="21"/>
  <c r="AE36" i="21"/>
  <c r="AE29" i="21"/>
  <c r="AE26" i="21"/>
  <c r="AE33" i="21"/>
  <c r="AE18" i="21"/>
  <c r="AE15" i="21"/>
  <c r="AE11" i="21"/>
  <c r="AE9" i="21"/>
  <c r="AE10" i="21"/>
  <c r="AE6" i="21"/>
  <c r="AE4" i="21"/>
  <c r="AE5" i="21"/>
  <c r="Q39" i="21"/>
  <c r="Q33" i="21"/>
  <c r="Q29" i="21"/>
  <c r="Q26" i="21"/>
  <c r="Q23" i="21"/>
  <c r="Q36" i="21"/>
  <c r="Q15" i="21"/>
  <c r="Q18" i="21"/>
  <c r="Q11" i="21"/>
  <c r="Q10" i="21"/>
  <c r="Q9" i="21"/>
  <c r="Q6" i="21"/>
  <c r="Q5" i="21"/>
  <c r="Q4" i="21"/>
  <c r="C5" i="21"/>
  <c r="C4" i="21"/>
  <c r="C6" i="21"/>
  <c r="C39" i="21"/>
  <c r="C26" i="21"/>
  <c r="C36" i="21"/>
  <c r="C33" i="21"/>
  <c r="C29" i="21"/>
  <c r="C23" i="21"/>
  <c r="C18" i="21"/>
  <c r="C15" i="21"/>
  <c r="C11" i="21"/>
  <c r="C10" i="21"/>
  <c r="C9" i="21"/>
  <c r="G39" i="21"/>
  <c r="G36" i="21"/>
  <c r="G29" i="21"/>
  <c r="G33" i="21"/>
  <c r="G26" i="21"/>
  <c r="G23" i="21"/>
  <c r="G18" i="21"/>
  <c r="G15" i="21"/>
  <c r="G10" i="21"/>
  <c r="G11" i="21"/>
  <c r="G9" i="21"/>
  <c r="G6" i="21"/>
  <c r="J39" i="21"/>
  <c r="J29" i="21"/>
  <c r="J33" i="21"/>
  <c r="J36" i="21"/>
  <c r="J23" i="21"/>
  <c r="J26" i="21"/>
  <c r="J18" i="21"/>
  <c r="J15" i="21"/>
  <c r="J9" i="21"/>
  <c r="J11" i="21"/>
  <c r="J10" i="21"/>
  <c r="J4" i="21"/>
  <c r="J5" i="21"/>
  <c r="J6" i="21"/>
  <c r="S39" i="21"/>
  <c r="S33" i="21"/>
  <c r="S29" i="21"/>
  <c r="S26" i="21"/>
  <c r="S23" i="21"/>
  <c r="S18" i="21"/>
  <c r="S36" i="21"/>
  <c r="S15" i="21"/>
  <c r="S11" i="21"/>
  <c r="S10" i="21"/>
  <c r="S9" i="21"/>
  <c r="S6" i="21"/>
  <c r="S4" i="21"/>
  <c r="S5" i="21"/>
  <c r="Z39" i="21"/>
  <c r="Z23" i="21"/>
  <c r="Z26" i="21"/>
  <c r="Z36" i="21"/>
  <c r="Z33" i="21"/>
  <c r="Z29" i="21"/>
  <c r="Z18" i="21"/>
  <c r="Z15" i="21"/>
  <c r="Z11" i="21"/>
  <c r="Z9" i="21"/>
  <c r="Z10" i="21"/>
  <c r="Z5" i="21"/>
  <c r="Z6" i="21"/>
  <c r="Z4" i="21"/>
  <c r="AC39" i="21"/>
  <c r="AC23" i="21"/>
  <c r="AC26" i="21"/>
  <c r="AC36" i="21"/>
  <c r="AC18" i="21"/>
  <c r="AC29" i="21"/>
  <c r="AC33" i="21"/>
  <c r="AC15" i="21"/>
  <c r="AC11" i="21"/>
  <c r="AC9" i="21"/>
  <c r="AC10" i="21"/>
  <c r="AC5" i="21"/>
  <c r="AC4" i="21"/>
  <c r="AC6" i="21"/>
  <c r="X4" i="21"/>
  <c r="X5" i="21"/>
  <c r="X6" i="21"/>
  <c r="X39" i="21"/>
  <c r="X36" i="21"/>
  <c r="X33" i="21"/>
  <c r="X18" i="21"/>
  <c r="X26" i="21"/>
  <c r="X23" i="21"/>
  <c r="X29" i="21"/>
  <c r="X15" i="21"/>
  <c r="X10" i="21"/>
  <c r="X11" i="21"/>
  <c r="X9" i="21"/>
  <c r="AJ39" i="21"/>
  <c r="AJ36" i="21"/>
  <c r="AJ29" i="21"/>
  <c r="AJ26" i="21"/>
  <c r="AJ33" i="21"/>
  <c r="AJ23" i="21"/>
  <c r="AJ18" i="21"/>
  <c r="AJ15" i="21"/>
  <c r="AJ10" i="21"/>
  <c r="AJ11" i="21"/>
  <c r="AJ9" i="21"/>
  <c r="AJ4" i="21"/>
  <c r="AJ6" i="21"/>
  <c r="AJ5" i="21"/>
  <c r="H39" i="21"/>
  <c r="H29" i="21"/>
  <c r="H36" i="21"/>
  <c r="H23" i="21"/>
  <c r="H33" i="21"/>
  <c r="H26" i="21"/>
  <c r="H18" i="21"/>
  <c r="H15" i="21"/>
  <c r="H10" i="21"/>
  <c r="H9" i="21"/>
  <c r="H11" i="21"/>
  <c r="H6" i="21"/>
  <c r="H5" i="21"/>
  <c r="H4" i="21"/>
  <c r="P39" i="21"/>
  <c r="P23" i="21"/>
  <c r="P29" i="21"/>
  <c r="P26" i="21"/>
  <c r="P36" i="21"/>
  <c r="P33" i="21"/>
  <c r="P18" i="21"/>
  <c r="P15" i="21"/>
  <c r="P11" i="21"/>
  <c r="P9" i="21"/>
  <c r="P10" i="21"/>
  <c r="P6" i="21"/>
  <c r="P5" i="21"/>
  <c r="P4" i="21"/>
  <c r="Y5" i="21"/>
  <c r="Y6" i="21"/>
  <c r="Y4" i="21"/>
  <c r="Y39" i="21"/>
  <c r="Y33" i="21"/>
  <c r="Y26" i="21"/>
  <c r="Y23" i="21"/>
  <c r="Y36" i="21"/>
  <c r="Y29" i="21"/>
  <c r="Y18" i="21"/>
  <c r="Y15" i="21"/>
  <c r="Y11" i="21"/>
  <c r="Y10" i="21"/>
  <c r="Y9" i="21"/>
  <c r="AF4" i="21"/>
  <c r="AF6" i="21"/>
  <c r="AF5" i="21"/>
  <c r="AF39" i="21"/>
  <c r="AF36" i="21"/>
  <c r="AF33" i="21"/>
  <c r="AF23" i="21"/>
  <c r="AF18" i="21"/>
  <c r="AF29" i="21"/>
  <c r="AF26" i="21"/>
  <c r="AF15" i="21"/>
  <c r="AF10" i="21"/>
  <c r="AF9" i="21"/>
  <c r="AF11" i="21"/>
  <c r="F39" i="21"/>
  <c r="F33" i="21"/>
  <c r="F29" i="21"/>
  <c r="F36" i="21"/>
  <c r="F26" i="21"/>
  <c r="F23" i="21"/>
  <c r="F18" i="21"/>
  <c r="F15" i="21"/>
  <c r="F10" i="21"/>
  <c r="F11" i="21"/>
  <c r="F9" i="21"/>
  <c r="F6" i="21"/>
  <c r="F4" i="21"/>
  <c r="F5" i="21"/>
  <c r="K39" i="21"/>
  <c r="K33" i="21"/>
  <c r="K23" i="21"/>
  <c r="K26" i="21"/>
  <c r="K29" i="21"/>
  <c r="K36" i="21"/>
  <c r="K18" i="21"/>
  <c r="K15" i="21"/>
  <c r="K10" i="21"/>
  <c r="K9" i="21"/>
  <c r="K11" i="21"/>
  <c r="K5" i="21"/>
  <c r="K6" i="21"/>
  <c r="K4" i="21"/>
  <c r="M39" i="21"/>
  <c r="M29" i="21"/>
  <c r="M26" i="21"/>
  <c r="M36" i="21"/>
  <c r="M23" i="21"/>
  <c r="M33" i="21"/>
  <c r="M15" i="21"/>
  <c r="M18" i="21"/>
  <c r="M11" i="21"/>
  <c r="M10" i="21"/>
  <c r="M9" i="21"/>
  <c r="M5" i="21"/>
  <c r="M4" i="21"/>
  <c r="M6" i="21"/>
  <c r="D39" i="21"/>
  <c r="D26" i="21"/>
  <c r="D36" i="21"/>
  <c r="D33" i="21"/>
  <c r="D29" i="21"/>
  <c r="D23" i="21"/>
  <c r="D18" i="21"/>
  <c r="D15" i="21"/>
  <c r="D10" i="21"/>
  <c r="D11" i="21"/>
  <c r="D9" i="21"/>
  <c r="D6" i="21"/>
  <c r="D5" i="21"/>
  <c r="D4" i="21"/>
  <c r="B9" i="21"/>
  <c r="B18" i="21"/>
  <c r="B23" i="21"/>
  <c r="B36" i="21"/>
  <c r="B10" i="21"/>
  <c r="B33" i="21"/>
  <c r="B26" i="21"/>
  <c r="B39" i="21"/>
  <c r="B15" i="21"/>
  <c r="B11" i="21"/>
  <c r="B29" i="21"/>
  <c r="B5" i="21"/>
  <c r="B6" i="21"/>
  <c r="AM4" i="21" l="1"/>
  <c r="AO33" i="21"/>
  <c r="AN33" i="21"/>
  <c r="AM10" i="21"/>
  <c r="AO6" i="21"/>
  <c r="AN6" i="21"/>
  <c r="AN36" i="21"/>
  <c r="AO36" i="21"/>
  <c r="AO18" i="21"/>
  <c r="AN18" i="21"/>
  <c r="AO15" i="21"/>
  <c r="AN15" i="21"/>
  <c r="AO9" i="21"/>
  <c r="AN9" i="21"/>
  <c r="AN39" i="21"/>
  <c r="AO39" i="21"/>
  <c r="AO29" i="21"/>
  <c r="AN29" i="21"/>
  <c r="AN26" i="21"/>
  <c r="AO26" i="21"/>
  <c r="AO23" i="21"/>
  <c r="AN23" i="21"/>
  <c r="AN11" i="21"/>
  <c r="AO11" i="21"/>
  <c r="AO5" i="21"/>
  <c r="AN5" i="21"/>
</calcChain>
</file>

<file path=xl/sharedStrings.xml><?xml version="1.0" encoding="utf-8"?>
<sst xmlns="http://schemas.openxmlformats.org/spreadsheetml/2006/main" count="129" uniqueCount="91">
  <si>
    <t>ERIE 1 BOCES</t>
  </si>
  <si>
    <t xml:space="preserve">BOCES </t>
  </si>
  <si>
    <t>DELAWARE-CHENANGO-MADISON</t>
  </si>
  <si>
    <t xml:space="preserve">DUTCHESS </t>
  </si>
  <si>
    <t>EASTERN SUFFOLK</t>
  </si>
  <si>
    <t>ERIE 2-CHAUTAUQUA-CATTARAUGUS </t>
  </si>
  <si>
    <t xml:space="preserve">FRANKLIN-ESSEX-HAMILTON </t>
  </si>
  <si>
    <t>GENESEE VALLEY</t>
  </si>
  <si>
    <t>HAMILTON-FULTON-MONTGOMERY </t>
  </si>
  <si>
    <t>HERKIMER-FULTON-HAMILTON-OTSEGO </t>
  </si>
  <si>
    <t>JEFFERSON-LEWIS-HAMILTON-HERKIMER-ONEIDA</t>
  </si>
  <si>
    <t>MADISON-ONEIDA</t>
  </si>
  <si>
    <t xml:space="preserve">MONROE 1 </t>
  </si>
  <si>
    <t>MONROE 2-ORLEANS</t>
  </si>
  <si>
    <t xml:space="preserve">NASSAU </t>
  </si>
  <si>
    <t>ONEIDA-HERKIMER-MADISON</t>
  </si>
  <si>
    <t xml:space="preserve">ONONDAGA-CORTLAND-MADISON </t>
  </si>
  <si>
    <t>ONTARIO-SENECA-YATES-CAYUGA-WAYNE (Wayne-Finger Lakes)</t>
  </si>
  <si>
    <t>ORANGE-ULSTER</t>
  </si>
  <si>
    <t>ORLEANS-NIAGARA</t>
  </si>
  <si>
    <t>OSWEGO (CITI)</t>
  </si>
  <si>
    <t>OTSEGO-DELAWARE-SCHOHARIE-GREENE (Northern Catskills)</t>
  </si>
  <si>
    <t>PUTNAM-WESTCHESTER</t>
  </si>
  <si>
    <t>RENSSELAER-COLUMBIA-GREENE (Questar III)</t>
  </si>
  <si>
    <t>ROCKLAND</t>
  </si>
  <si>
    <t>SAINT LAWRENCE-LEWIS</t>
  </si>
  <si>
    <t>SCHUYLER-STEUBEN-CHEMUNG-TIOGA-ALLEGANY (Greater Southern Tier)</t>
  </si>
  <si>
    <t>SULLIVAN BOCES</t>
  </si>
  <si>
    <t xml:space="preserve">TOMPKINS-SENECA-TIOGA </t>
  </si>
  <si>
    <t>ULSTER</t>
  </si>
  <si>
    <t xml:space="preserve">WASHINGTON-SARATOGA-WARREN-HAMILTON-ESSEX </t>
  </si>
  <si>
    <t>WESTCHESTER (Southern Westchester BOCES)</t>
  </si>
  <si>
    <t>WESTERN SUFFOLK</t>
  </si>
  <si>
    <t>ALBANY-SCHOHARIE-SCHENECTADY (Capital Region)</t>
  </si>
  <si>
    <t>BROOME-DELAWARE-TIOGA</t>
  </si>
  <si>
    <t xml:space="preserve">CATTARAUGUS-ALLEGANY-ERIE-WYOMING </t>
  </si>
  <si>
    <t>CAYUGA-ONONDAGA</t>
  </si>
  <si>
    <t xml:space="preserve">CLINTON-ESSEX-WARREN-WASHINGTON </t>
  </si>
  <si>
    <t>CAPITAL</t>
  </si>
  <si>
    <t>OTHER</t>
  </si>
  <si>
    <t>DASNY</t>
  </si>
  <si>
    <t>PUPIL COUNT</t>
  </si>
  <si>
    <t>GENERAL ADMIN</t>
  </si>
  <si>
    <t>SPECIAL EDUCATION</t>
  </si>
  <si>
    <t>GENERAL EDUCATION</t>
  </si>
  <si>
    <t>GRAND TOTAL</t>
  </si>
  <si>
    <t>RENT</t>
  </si>
  <si>
    <t>CONTRUCTION</t>
  </si>
  <si>
    <t xml:space="preserve">TOTAL </t>
  </si>
  <si>
    <t>2017/18 BOCES BUDGET (SBM-4)</t>
  </si>
  <si>
    <t>PROGRAM TOTAL</t>
  </si>
  <si>
    <t>2017-2018 BOCES Program &amp; Administrative/Capital Budgets Summary</t>
  </si>
  <si>
    <t>TOTAL PROGRAM</t>
  </si>
  <si>
    <t>TOTAL BUDGET</t>
  </si>
  <si>
    <t xml:space="preserve">ERIE 1 </t>
  </si>
  <si>
    <t>COMBINED PER PUPIL</t>
  </si>
  <si>
    <t>CAPITAL BUDGET PER PUPIL</t>
  </si>
  <si>
    <t>SPECIAL ED</t>
  </si>
  <si>
    <t>ITINERANT SERVICES</t>
  </si>
  <si>
    <t>GEN ADMIN (% of TOTAL)</t>
  </si>
  <si>
    <t>CAREER &amp; TECHNICAL (% of TOTAL)</t>
  </si>
  <si>
    <t>SPECIAL ED (% of TOTAL)</t>
  </si>
  <si>
    <t>ITINERANT SERVICES (% of TOTAL)</t>
  </si>
  <si>
    <t>INSTRUCTIONAL SUPPORT</t>
  </si>
  <si>
    <t>INSTRUCTIONAL SUPPORT (% of TOTAL)</t>
  </si>
  <si>
    <t>OTHER SERVICES</t>
  </si>
  <si>
    <t>CAREER &amp; TECH ED</t>
  </si>
  <si>
    <t>CAREER &amp; TECHNICAL EDUCATION</t>
  </si>
  <si>
    <t>INSTUCTIONAL  SUPPORT</t>
  </si>
  <si>
    <t>OTHER (% of TOTAL)</t>
  </si>
  <si>
    <t>CAPITAL (% of TOTAL)</t>
  </si>
  <si>
    <t>ADMIN &amp; CAPITAL (% OF TOTAL)</t>
  </si>
  <si>
    <t>CLINTON-ESSEX-WARREN-WASHINGTON  (Champlain Valley)</t>
  </si>
  <si>
    <t>TOTAL</t>
  </si>
  <si>
    <t>AVERAGE</t>
  </si>
  <si>
    <t>MEDIAN</t>
  </si>
  <si>
    <t>TOTAL PROGRAM BUDGET PER PUPIL</t>
  </si>
  <si>
    <t>TOTAL BUDGET PER PUPIL</t>
  </si>
  <si>
    <t xml:space="preserve">ADMINISTRATION &amp; CAPITAL (ADMIN &amp; CAPITAL)   </t>
  </si>
  <si>
    <t>ADMIN &amp; CAPITAL BUDGET PER PUPIL</t>
  </si>
  <si>
    <t>GENERAL ADMINISTRATION (GEN ADMIN)</t>
  </si>
  <si>
    <t>GEN ADMIN BUDGET PER PUPIL</t>
  </si>
  <si>
    <t>CAREER &amp; TECHNICAL BUDGET PER PUPIL</t>
  </si>
  <si>
    <t>SPECIAL ED BUDGET PER PUPIL</t>
  </si>
  <si>
    <t>ITINERANT BUDGET PER PUPIL</t>
  </si>
  <si>
    <t>GENERAL EDUCATION (GEN ED)</t>
  </si>
  <si>
    <t>GEN ED BUDGET PER PUPIL</t>
  </si>
  <si>
    <t>INSTRUCTIONAL SUPPORT BUDGET PER PUPIL</t>
  </si>
  <si>
    <t>OTHER SERVICES BUDGET PER PUPIL</t>
  </si>
  <si>
    <t>GEN ED (% of TOTAL)</t>
  </si>
  <si>
    <t>TOTAL PROGRAM (% OF 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</si>
</sst>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2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4">
    <xf numFmtId="0" fontId="0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9" fontId="3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4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3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12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Border="1"/>
    <xf numFmtId="0" fontId="26" fillId="0" borderId="0" xfId="0" applyFont="1"/>
    <xf numFmtId="3" fontId="24" fillId="0" borderId="1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3" fontId="0" fillId="0" borderId="0" xfId="0" applyNumberFormat="1" applyFont="1" applyAlignment="1">
      <alignment horizontal="left" wrapText="1"/>
    </xf>
    <xf numFmtId="3" fontId="0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26" fillId="0" borderId="0" xfId="0" applyFont="1" applyBorder="1"/>
    <xf numFmtId="0" fontId="0" fillId="0" borderId="0" xfId="0" applyFill="1" applyBorder="1"/>
    <xf numFmtId="3" fontId="28" fillId="3" borderId="1" xfId="0" applyNumberFormat="1" applyFont="1" applyFill="1" applyBorder="1" applyAlignment="1">
      <alignment horizontal="center" wrapText="1"/>
    </xf>
    <xf numFmtId="0" fontId="29" fillId="0" borderId="0" xfId="0" applyFont="1"/>
    <xf numFmtId="0" fontId="29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0" fontId="26" fillId="0" borderId="0" xfId="0" applyNumberFormat="1" applyFont="1"/>
    <xf numFmtId="0" fontId="24" fillId="0" borderId="3" xfId="0" applyFont="1" applyFill="1" applyBorder="1" applyAlignment="1">
      <alignment horizontal="left"/>
    </xf>
    <xf numFmtId="3" fontId="24" fillId="0" borderId="3" xfId="0" applyNumberFormat="1" applyFont="1" applyFill="1" applyBorder="1" applyAlignment="1">
      <alignment horizontal="left" wrapText="1"/>
    </xf>
    <xf numFmtId="3" fontId="28" fillId="3" borderId="2" xfId="0" applyNumberFormat="1" applyFont="1" applyFill="1" applyBorder="1" applyAlignment="1">
      <alignment horizontal="center" wrapText="1"/>
    </xf>
    <xf numFmtId="3" fontId="24" fillId="0" borderId="2" xfId="0" applyNumberFormat="1" applyFont="1" applyFill="1" applyBorder="1" applyAlignment="1">
      <alignment horizontal="left" wrapText="1"/>
    </xf>
    <xf numFmtId="0" fontId="31" fillId="0" borderId="1" xfId="0" applyFont="1" applyBorder="1"/>
    <xf numFmtId="0" fontId="30" fillId="0" borderId="1" xfId="0" applyFont="1" applyBorder="1"/>
    <xf numFmtId="0" fontId="30" fillId="0" borderId="1" xfId="0" applyFont="1" applyBorder="1" applyAlignment="1">
      <alignment horizontal="left"/>
    </xf>
    <xf numFmtId="0" fontId="31" fillId="0" borderId="1" xfId="0" applyFont="1" applyFill="1" applyBorder="1"/>
    <xf numFmtId="0" fontId="31" fillId="0" borderId="1" xfId="0" applyFont="1" applyFill="1" applyBorder="1" applyAlignment="1">
      <alignment horizontal="left" wrapText="1"/>
    </xf>
    <xf numFmtId="0" fontId="27" fillId="0" borderId="1" xfId="0" applyFont="1" applyBorder="1"/>
    <xf numFmtId="0" fontId="32" fillId="3" borderId="1" xfId="0" applyFont="1" applyFill="1" applyBorder="1" applyAlignment="1">
      <alignment horizontal="center" wrapText="1"/>
    </xf>
    <xf numFmtId="0" fontId="30" fillId="3" borderId="1" xfId="0" applyFont="1" applyFill="1" applyBorder="1"/>
    <xf numFmtId="0" fontId="30" fillId="3" borderId="1" xfId="0" applyFont="1" applyFill="1" applyBorder="1" applyAlignment="1">
      <alignment horizontal="left"/>
    </xf>
    <xf numFmtId="0" fontId="24" fillId="3" borderId="3" xfId="0" applyFont="1" applyFill="1" applyBorder="1" applyAlignment="1">
      <alignment horizontal="left"/>
    </xf>
    <xf numFmtId="3" fontId="24" fillId="3" borderId="3" xfId="0" applyNumberFormat="1" applyFont="1" applyFill="1" applyBorder="1" applyAlignment="1">
      <alignment horizontal="left" wrapText="1"/>
    </xf>
    <xf numFmtId="3" fontId="24" fillId="3" borderId="1" xfId="0" applyNumberFormat="1" applyFont="1" applyFill="1" applyBorder="1" applyAlignment="1">
      <alignment horizontal="left" wrapText="1"/>
    </xf>
    <xf numFmtId="3" fontId="24" fillId="3" borderId="2" xfId="0" applyNumberFormat="1" applyFont="1" applyFill="1" applyBorder="1" applyAlignment="1">
      <alignment horizontal="left" wrapText="1"/>
    </xf>
    <xf numFmtId="0" fontId="30" fillId="0" borderId="1" xfId="0" applyFont="1" applyBorder="1" applyAlignment="1">
      <alignment wrapText="1"/>
    </xf>
    <xf numFmtId="0" fontId="30" fillId="3" borderId="1" xfId="0" applyFont="1" applyFill="1" applyBorder="1" applyAlignment="1">
      <alignment wrapText="1"/>
    </xf>
    <xf numFmtId="0" fontId="27" fillId="0" borderId="1" xfId="0" applyFont="1" applyBorder="1" applyAlignment="1">
      <alignment wrapText="1"/>
    </xf>
    <xf numFmtId="0" fontId="31" fillId="0" borderId="1" xfId="0" applyFont="1" applyFill="1" applyBorder="1" applyAlignment="1">
      <alignment wrapText="1"/>
    </xf>
    <xf numFmtId="3" fontId="33" fillId="3" borderId="1" xfId="0" applyNumberFormat="1" applyFont="1" applyFill="1" applyBorder="1" applyAlignment="1">
      <alignment horizontal="center" wrapText="1"/>
    </xf>
    <xf numFmtId="0" fontId="30" fillId="0" borderId="4" xfId="0" applyFont="1" applyBorder="1" applyAlignment="1">
      <alignment wrapText="1"/>
    </xf>
    <xf numFmtId="0" fontId="24" fillId="0" borderId="2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left"/>
    </xf>
    <xf numFmtId="3" fontId="24" fillId="0" borderId="6" xfId="0" applyNumberFormat="1" applyFont="1" applyFill="1" applyBorder="1" applyAlignment="1">
      <alignment horizontal="left" wrapText="1"/>
    </xf>
    <xf numFmtId="0" fontId="25" fillId="0" borderId="1" xfId="0" applyFont="1" applyFill="1" applyBorder="1" applyAlignment="1"/>
    <xf numFmtId="0" fontId="25" fillId="0" borderId="1" xfId="0" applyFont="1" applyFill="1" applyBorder="1" applyAlignment="1">
      <alignment wrapText="1"/>
    </xf>
    <xf numFmtId="3" fontId="25" fillId="0" borderId="1" xfId="0" applyNumberFormat="1" applyFont="1" applyFill="1" applyBorder="1" applyAlignment="1">
      <alignment wrapText="1"/>
    </xf>
    <xf numFmtId="0" fontId="34" fillId="0" borderId="1" xfId="0" applyFont="1" applyBorder="1" applyAlignment="1">
      <alignment vertical="top" wrapText="1"/>
    </xf>
    <xf numFmtId="0" fontId="34" fillId="0" borderId="1" xfId="0" applyFont="1" applyFill="1" applyBorder="1" applyAlignment="1">
      <alignment vertical="top" wrapText="1"/>
    </xf>
    <xf numFmtId="0" fontId="34" fillId="0" borderId="1" xfId="0" applyFont="1" applyFill="1" applyBorder="1" applyAlignment="1">
      <alignment horizontal="left" vertical="top" wrapText="1"/>
    </xf>
    <xf numFmtId="0" fontId="24" fillId="0" borderId="1" xfId="0" applyFont="1" applyBorder="1" applyAlignment="1">
      <alignment vertical="top" wrapText="1"/>
    </xf>
    <xf numFmtId="10" fontId="25" fillId="0" borderId="3" xfId="5" applyNumberFormat="1" applyFont="1" applyFill="1" applyBorder="1" applyAlignment="1"/>
    <xf numFmtId="0" fontId="30" fillId="0" borderId="1" xfId="0" applyFont="1" applyFill="1" applyBorder="1"/>
    <xf numFmtId="0" fontId="30" fillId="0" borderId="1" xfId="0" applyFont="1" applyFill="1" applyBorder="1" applyAlignment="1">
      <alignment horizontal="left"/>
    </xf>
    <xf numFmtId="0" fontId="30" fillId="0" borderId="1" xfId="0" applyFont="1" applyFill="1" applyBorder="1" applyAlignment="1">
      <alignment wrapText="1"/>
    </xf>
    <xf numFmtId="3" fontId="24" fillId="4" borderId="3" xfId="0" applyNumberFormat="1" applyFont="1" applyFill="1" applyBorder="1" applyAlignment="1">
      <alignment horizontal="left" wrapText="1"/>
    </xf>
    <xf numFmtId="3" fontId="24" fillId="4" borderId="1" xfId="0" applyNumberFormat="1" applyFont="1" applyFill="1" applyBorder="1" applyAlignment="1">
      <alignment horizontal="left" wrapText="1"/>
    </xf>
    <xf numFmtId="0" fontId="25" fillId="3" borderId="1" xfId="0" applyFont="1" applyFill="1" applyBorder="1" applyAlignment="1">
      <alignment vertical="top" wrapText="1"/>
    </xf>
    <xf numFmtId="0" fontId="28" fillId="3" borderId="1" xfId="0" applyFont="1" applyFill="1" applyBorder="1" applyAlignment="1">
      <alignment horizontal="center" vertical="top"/>
    </xf>
    <xf numFmtId="0" fontId="28" fillId="3" borderId="1" xfId="0" applyFont="1" applyFill="1" applyBorder="1" applyAlignment="1">
      <alignment horizontal="center" vertical="top" wrapText="1"/>
    </xf>
    <xf numFmtId="3" fontId="28" fillId="3" borderId="1" xfId="0" applyNumberFormat="1" applyFont="1" applyFill="1" applyBorder="1" applyAlignment="1">
      <alignment horizontal="center" vertical="top" wrapText="1"/>
    </xf>
    <xf numFmtId="3" fontId="24" fillId="0" borderId="1" xfId="0" applyNumberFormat="1" applyFont="1" applyFill="1" applyBorder="1" applyAlignment="1">
      <alignment horizontal="left" wrapText="1"/>
    </xf>
    <xf numFmtId="0" fontId="26" fillId="0" borderId="0" xfId="0" applyFont="1" applyBorder="1"/>
    <xf numFmtId="3" fontId="24" fillId="0" borderId="2" xfId="0" applyNumberFormat="1" applyFont="1" applyFill="1" applyBorder="1" applyAlignment="1">
      <alignment horizontal="left" wrapText="1"/>
    </xf>
    <xf numFmtId="3" fontId="24" fillId="3" borderId="3" xfId="0" applyNumberFormat="1" applyFont="1" applyFill="1" applyBorder="1" applyAlignment="1">
      <alignment horizontal="left" wrapText="1"/>
    </xf>
    <xf numFmtId="3" fontId="24" fillId="3" borderId="1" xfId="0" applyNumberFormat="1" applyFont="1" applyFill="1" applyBorder="1" applyAlignment="1">
      <alignment horizontal="left" wrapText="1"/>
    </xf>
    <xf numFmtId="3" fontId="24" fillId="3" borderId="5" xfId="0" applyNumberFormat="1" applyFont="1" applyFill="1" applyBorder="1" applyAlignment="1">
      <alignment horizontal="left" wrapText="1"/>
    </xf>
    <xf numFmtId="3" fontId="24" fillId="3" borderId="7" xfId="0" applyNumberFormat="1" applyFont="1" applyFill="1" applyBorder="1" applyAlignment="1">
      <alignment horizontal="left" wrapText="1"/>
    </xf>
    <xf numFmtId="0" fontId="25" fillId="0" borderId="1" xfId="0" applyFont="1" applyBorder="1"/>
    <xf numFmtId="10" fontId="0" fillId="0" borderId="1" xfId="0" applyNumberFormat="1" applyFont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wrapText="1"/>
    </xf>
    <xf numFmtId="10" fontId="0" fillId="0" borderId="1" xfId="0" applyNumberFormat="1" applyFont="1" applyBorder="1" applyAlignment="1">
      <alignment horizontal="left" vertical="top"/>
    </xf>
    <xf numFmtId="0" fontId="37" fillId="0" borderId="1" xfId="0" applyFont="1" applyFill="1" applyBorder="1" applyAlignment="1"/>
    <xf numFmtId="3" fontId="0" fillId="0" borderId="1" xfId="0" applyNumberFormat="1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left" wrapText="1"/>
    </xf>
    <xf numFmtId="3" fontId="0" fillId="0" borderId="1" xfId="0" applyNumberFormat="1" applyFont="1" applyBorder="1" applyAlignment="1">
      <alignment horizontal="left" wrapText="1"/>
    </xf>
    <xf numFmtId="3" fontId="0" fillId="0" borderId="1" xfId="23" applyNumberFormat="1" applyFont="1" applyBorder="1" applyAlignment="1">
      <alignment horizontal="left"/>
    </xf>
    <xf numFmtId="3" fontId="0" fillId="0" borderId="1" xfId="0" applyNumberFormat="1" applyFont="1" applyBorder="1" applyAlignment="1">
      <alignment horizontal="left"/>
    </xf>
    <xf numFmtId="3" fontId="0" fillId="2" borderId="1" xfId="0" applyNumberFormat="1" applyFont="1" applyFill="1" applyBorder="1" applyAlignment="1">
      <alignment horizontal="left" wrapText="1"/>
    </xf>
    <xf numFmtId="3" fontId="36" fillId="0" borderId="8" xfId="0" applyNumberFormat="1" applyFont="1" applyBorder="1" applyAlignment="1">
      <alignment horizontal="left"/>
    </xf>
    <xf numFmtId="3" fontId="36" fillId="0" borderId="0" xfId="0" applyNumberFormat="1" applyFont="1" applyAlignment="1">
      <alignment horizontal="left"/>
    </xf>
    <xf numFmtId="3" fontId="0" fillId="0" borderId="8" xfId="0" applyNumberFormat="1" applyFont="1" applyBorder="1" applyAlignment="1">
      <alignment horizontal="left"/>
    </xf>
    <xf numFmtId="3" fontId="0" fillId="0" borderId="1" xfId="14" applyNumberFormat="1" applyFont="1" applyBorder="1" applyAlignment="1">
      <alignment horizontal="left"/>
    </xf>
    <xf numFmtId="3" fontId="0" fillId="0" borderId="1" xfId="35" applyNumberFormat="1" applyFont="1" applyBorder="1" applyAlignment="1">
      <alignment horizontal="left"/>
    </xf>
    <xf numFmtId="3" fontId="36" fillId="0" borderId="1" xfId="0" applyNumberFormat="1" applyFont="1" applyBorder="1" applyAlignment="1">
      <alignment horizontal="left"/>
    </xf>
    <xf numFmtId="3" fontId="0" fillId="0" borderId="1" xfId="23" applyNumberFormat="1" applyFont="1" applyFill="1" applyBorder="1" applyAlignment="1">
      <alignment horizontal="left" wrapText="1"/>
    </xf>
    <xf numFmtId="3" fontId="0" fillId="0" borderId="1" xfId="23" applyNumberFormat="1" applyFont="1" applyFill="1" applyBorder="1" applyAlignment="1">
      <alignment horizontal="left"/>
    </xf>
    <xf numFmtId="0" fontId="0" fillId="0" borderId="1" xfId="0" applyFill="1" applyBorder="1"/>
    <xf numFmtId="0" fontId="0" fillId="4" borderId="1" xfId="0" applyFill="1" applyBorder="1"/>
    <xf numFmtId="0" fontId="27" fillId="2" borderId="1" xfId="0" applyFont="1" applyFill="1" applyBorder="1" applyAlignment="1">
      <alignment horizontal="center"/>
    </xf>
    <xf numFmtId="0" fontId="38" fillId="2" borderId="1" xfId="0" applyFont="1" applyFill="1" applyBorder="1" applyAlignment="1">
      <alignment horizontal="left"/>
    </xf>
    <xf numFmtId="3" fontId="25" fillId="2" borderId="1" xfId="0" applyNumberFormat="1" applyFont="1" applyFill="1" applyBorder="1" applyAlignment="1">
      <alignment horizontal="left" wrapText="1"/>
    </xf>
    <xf numFmtId="42" fontId="25" fillId="2" borderId="1" xfId="0" applyNumberFormat="1" applyFont="1" applyFill="1" applyBorder="1" applyAlignment="1">
      <alignment horizontal="left" wrapText="1"/>
    </xf>
    <xf numFmtId="42" fontId="24" fillId="2" borderId="1" xfId="0" applyNumberFormat="1" applyFont="1" applyFill="1" applyBorder="1" applyAlignment="1">
      <alignment horizontal="left" wrapText="1"/>
    </xf>
    <xf numFmtId="3" fontId="0" fillId="3" borderId="1" xfId="0" applyNumberFormat="1" applyFont="1" applyFill="1" applyBorder="1" applyAlignment="1">
      <alignment horizontal="left"/>
    </xf>
    <xf numFmtId="3" fontId="0" fillId="3" borderId="1" xfId="0" applyNumberFormat="1" applyFont="1" applyFill="1" applyBorder="1" applyAlignment="1">
      <alignment wrapText="1"/>
    </xf>
    <xf numFmtId="3" fontId="24" fillId="3" borderId="3" xfId="0" applyNumberFormat="1" applyFont="1" applyFill="1" applyBorder="1" applyAlignment="1">
      <alignment horizontal="left"/>
    </xf>
    <xf numFmtId="3" fontId="0" fillId="0" borderId="1" xfId="0" applyNumberFormat="1" applyFont="1" applyBorder="1" applyAlignment="1">
      <alignment horizontal="left" vertical="top"/>
    </xf>
    <xf numFmtId="164" fontId="25" fillId="0" borderId="1" xfId="0" applyNumberFormat="1" applyFont="1" applyBorder="1"/>
    <xf numFmtId="0" fontId="1" fillId="0" borderId="1" xfId="0" applyFont="1" applyBorder="1"/>
    <xf numFmtId="164" fontId="25" fillId="0" borderId="1" xfId="0" applyNumberFormat="1" applyFont="1" applyBorder="1" applyAlignment="1">
      <alignment horizontal="left"/>
    </xf>
    <xf numFmtId="10" fontId="25" fillId="0" borderId="1" xfId="0" applyNumberFormat="1" applyFont="1" applyBorder="1" applyAlignment="1">
      <alignment horizontal="left"/>
    </xf>
    <xf numFmtId="164" fontId="25" fillId="4" borderId="1" xfId="0" applyNumberFormat="1" applyFont="1" applyFill="1" applyBorder="1"/>
    <xf numFmtId="0" fontId="1" fillId="4" borderId="1" xfId="0" applyFont="1" applyFill="1" applyBorder="1"/>
    <xf numFmtId="0" fontId="1" fillId="0" borderId="1" xfId="0" applyFont="1" applyFill="1" applyBorder="1"/>
    <xf numFmtId="3" fontId="1" fillId="0" borderId="1" xfId="0" applyNumberFormat="1" applyFont="1" applyBorder="1"/>
    <xf numFmtId="9" fontId="1" fillId="0" borderId="1" xfId="0" applyNumberFormat="1" applyFon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30" fillId="0" borderId="1" xfId="0" applyFont="1" applyBorder="1" applyAlignment="1"/>
  </cellXfs>
  <cellStyles count="84">
    <cellStyle name="Comma" xfId="23" builtinId="3"/>
    <cellStyle name="Currency" xfId="14" builtinId="4"/>
    <cellStyle name="Normal" xfId="0" builtinId="0"/>
    <cellStyle name="Normal 2" xfId="1" xr:uid="{00000000-0005-0000-0000-000003000000}"/>
    <cellStyle name="Normal 2 10" xfId="32" xr:uid="{00000000-0005-0000-0000-000004000000}"/>
    <cellStyle name="Normal 2 11" xfId="36" xr:uid="{00000000-0005-0000-0000-000005000000}"/>
    <cellStyle name="Normal 2 12" xfId="40" xr:uid="{00000000-0005-0000-0000-000006000000}"/>
    <cellStyle name="Normal 2 13" xfId="44" xr:uid="{00000000-0005-0000-0000-000007000000}"/>
    <cellStyle name="Normal 2 14" xfId="48" xr:uid="{00000000-0005-0000-0000-000008000000}"/>
    <cellStyle name="Normal 2 15" xfId="52" xr:uid="{00000000-0005-0000-0000-000009000000}"/>
    <cellStyle name="Normal 2 16" xfId="56" xr:uid="{00000000-0005-0000-0000-00000A000000}"/>
    <cellStyle name="Normal 2 17" xfId="60" xr:uid="{00000000-0005-0000-0000-00000B000000}"/>
    <cellStyle name="Normal 2 18" xfId="64" xr:uid="{00000000-0005-0000-0000-00000C000000}"/>
    <cellStyle name="Normal 2 19" xfId="68" xr:uid="{00000000-0005-0000-0000-000002000000}"/>
    <cellStyle name="Normal 2 2" xfId="2" xr:uid="{00000000-0005-0000-0000-00000D000000}"/>
    <cellStyle name="Normal 2 2 10" xfId="37" xr:uid="{00000000-0005-0000-0000-00000E000000}"/>
    <cellStyle name="Normal 2 2 11" xfId="41" xr:uid="{00000000-0005-0000-0000-00000F000000}"/>
    <cellStyle name="Normal 2 2 12" xfId="45" xr:uid="{00000000-0005-0000-0000-000010000000}"/>
    <cellStyle name="Normal 2 2 13" xfId="49" xr:uid="{00000000-0005-0000-0000-000011000000}"/>
    <cellStyle name="Normal 2 2 14" xfId="53" xr:uid="{00000000-0005-0000-0000-000012000000}"/>
    <cellStyle name="Normal 2 2 15" xfId="57" xr:uid="{00000000-0005-0000-0000-000013000000}"/>
    <cellStyle name="Normal 2 2 16" xfId="61" xr:uid="{00000000-0005-0000-0000-000014000000}"/>
    <cellStyle name="Normal 2 2 17" xfId="65" xr:uid="{00000000-0005-0000-0000-000015000000}"/>
    <cellStyle name="Normal 2 2 18" xfId="69" xr:uid="{00000000-0005-0000-0000-000003000000}"/>
    <cellStyle name="Normal 2 2 19" xfId="73" xr:uid="{00000000-0005-0000-0000-000002000000}"/>
    <cellStyle name="Normal 2 2 2" xfId="4" xr:uid="{00000000-0005-0000-0000-000016000000}"/>
    <cellStyle name="Normal 2 2 2 10" xfId="43" xr:uid="{00000000-0005-0000-0000-000017000000}"/>
    <cellStyle name="Normal 2 2 2 11" xfId="47" xr:uid="{00000000-0005-0000-0000-000018000000}"/>
    <cellStyle name="Normal 2 2 2 12" xfId="51" xr:uid="{00000000-0005-0000-0000-000019000000}"/>
    <cellStyle name="Normal 2 2 2 13" xfId="55" xr:uid="{00000000-0005-0000-0000-00001A000000}"/>
    <cellStyle name="Normal 2 2 2 14" xfId="59" xr:uid="{00000000-0005-0000-0000-00001B000000}"/>
    <cellStyle name="Normal 2 2 2 15" xfId="63" xr:uid="{00000000-0005-0000-0000-00001C000000}"/>
    <cellStyle name="Normal 2 2 2 16" xfId="67" xr:uid="{00000000-0005-0000-0000-00001D000000}"/>
    <cellStyle name="Normal 2 2 2 17" xfId="71" xr:uid="{00000000-0005-0000-0000-000004000000}"/>
    <cellStyle name="Normal 2 2 2 18" xfId="75" xr:uid="{00000000-0005-0000-0000-000003000000}"/>
    <cellStyle name="Normal 2 2 2 19" xfId="79" xr:uid="{00000000-0005-0000-0000-000003000000}"/>
    <cellStyle name="Normal 2 2 2 2" xfId="9" xr:uid="{00000000-0005-0000-0000-00001E000000}"/>
    <cellStyle name="Normal 2 2 2 20" xfId="83" xr:uid="{00000000-0005-0000-0000-000003000000}"/>
    <cellStyle name="Normal 2 2 2 3" xfId="13" xr:uid="{00000000-0005-0000-0000-00001F000000}"/>
    <cellStyle name="Normal 2 2 2 4" xfId="18" xr:uid="{00000000-0005-0000-0000-000020000000}"/>
    <cellStyle name="Normal 2 2 2 5" xfId="22" xr:uid="{00000000-0005-0000-0000-000021000000}"/>
    <cellStyle name="Normal 2 2 2 6" xfId="27" xr:uid="{00000000-0005-0000-0000-000022000000}"/>
    <cellStyle name="Normal 2 2 2 7" xfId="31" xr:uid="{00000000-0005-0000-0000-000023000000}"/>
    <cellStyle name="Normal 2 2 2 8" xfId="35" xr:uid="{00000000-0005-0000-0000-000024000000}"/>
    <cellStyle name="Normal 2 2 2 9" xfId="39" xr:uid="{00000000-0005-0000-0000-000025000000}"/>
    <cellStyle name="Normal 2 2 20" xfId="77" xr:uid="{00000000-0005-0000-0000-000002000000}"/>
    <cellStyle name="Normal 2 2 21" xfId="81" xr:uid="{00000000-0005-0000-0000-000002000000}"/>
    <cellStyle name="Normal 2 2 3" xfId="7" xr:uid="{00000000-0005-0000-0000-000026000000}"/>
    <cellStyle name="Normal 2 2 4" xfId="11" xr:uid="{00000000-0005-0000-0000-000027000000}"/>
    <cellStyle name="Normal 2 2 5" xfId="16" xr:uid="{00000000-0005-0000-0000-000028000000}"/>
    <cellStyle name="Normal 2 2 6" xfId="20" xr:uid="{00000000-0005-0000-0000-000029000000}"/>
    <cellStyle name="Normal 2 2 7" xfId="25" xr:uid="{00000000-0005-0000-0000-00002A000000}"/>
    <cellStyle name="Normal 2 2 8" xfId="29" xr:uid="{00000000-0005-0000-0000-00002B000000}"/>
    <cellStyle name="Normal 2 2 9" xfId="33" xr:uid="{00000000-0005-0000-0000-00002C000000}"/>
    <cellStyle name="Normal 2 20" xfId="72" xr:uid="{00000000-0005-0000-0000-000001000000}"/>
    <cellStyle name="Normal 2 21" xfId="76" xr:uid="{00000000-0005-0000-0000-000001000000}"/>
    <cellStyle name="Normal 2 22" xfId="80" xr:uid="{00000000-0005-0000-0000-000001000000}"/>
    <cellStyle name="Normal 2 3" xfId="3" xr:uid="{00000000-0005-0000-0000-00002D000000}"/>
    <cellStyle name="Normal 2 3 10" xfId="42" xr:uid="{00000000-0005-0000-0000-00002E000000}"/>
    <cellStyle name="Normal 2 3 11" xfId="46" xr:uid="{00000000-0005-0000-0000-00002F000000}"/>
    <cellStyle name="Normal 2 3 12" xfId="50" xr:uid="{00000000-0005-0000-0000-000030000000}"/>
    <cellStyle name="Normal 2 3 13" xfId="54" xr:uid="{00000000-0005-0000-0000-000031000000}"/>
    <cellStyle name="Normal 2 3 14" xfId="58" xr:uid="{00000000-0005-0000-0000-000032000000}"/>
    <cellStyle name="Normal 2 3 15" xfId="62" xr:uid="{00000000-0005-0000-0000-000033000000}"/>
    <cellStyle name="Normal 2 3 16" xfId="66" xr:uid="{00000000-0005-0000-0000-000034000000}"/>
    <cellStyle name="Normal 2 3 17" xfId="70" xr:uid="{00000000-0005-0000-0000-000005000000}"/>
    <cellStyle name="Normal 2 3 18" xfId="74" xr:uid="{00000000-0005-0000-0000-000004000000}"/>
    <cellStyle name="Normal 2 3 19" xfId="78" xr:uid="{00000000-0005-0000-0000-000004000000}"/>
    <cellStyle name="Normal 2 3 2" xfId="8" xr:uid="{00000000-0005-0000-0000-000035000000}"/>
    <cellStyle name="Normal 2 3 20" xfId="82" xr:uid="{00000000-0005-0000-0000-000004000000}"/>
    <cellStyle name="Normal 2 3 3" xfId="12" xr:uid="{00000000-0005-0000-0000-000036000000}"/>
    <cellStyle name="Normal 2 3 4" xfId="17" xr:uid="{00000000-0005-0000-0000-000037000000}"/>
    <cellStyle name="Normal 2 3 5" xfId="21" xr:uid="{00000000-0005-0000-0000-000038000000}"/>
    <cellStyle name="Normal 2 3 6" xfId="26" xr:uid="{00000000-0005-0000-0000-000039000000}"/>
    <cellStyle name="Normal 2 3 7" xfId="30" xr:uid="{00000000-0005-0000-0000-00003A000000}"/>
    <cellStyle name="Normal 2 3 8" xfId="34" xr:uid="{00000000-0005-0000-0000-00003B000000}"/>
    <cellStyle name="Normal 2 3 9" xfId="38" xr:uid="{00000000-0005-0000-0000-00003C000000}"/>
    <cellStyle name="Normal 2 4" xfId="6" xr:uid="{00000000-0005-0000-0000-00003D000000}"/>
    <cellStyle name="Normal 2 5" xfId="10" xr:uid="{00000000-0005-0000-0000-00003E000000}"/>
    <cellStyle name="Normal 2 6" xfId="15" xr:uid="{00000000-0005-0000-0000-00003F000000}"/>
    <cellStyle name="Normal 2 7" xfId="19" xr:uid="{00000000-0005-0000-0000-000040000000}"/>
    <cellStyle name="Normal 2 8" xfId="24" xr:uid="{00000000-0005-0000-0000-000041000000}"/>
    <cellStyle name="Normal 2 9" xfId="28" xr:uid="{00000000-0005-0000-0000-000042000000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68"/>
  <sheetViews>
    <sheetView zoomScaleNormal="100" workbookViewId="0">
      <pane xSplit="1" ySplit="2" topLeftCell="B3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4.4" x14ac:dyDescent="0.3"/>
  <cols>
    <col min="1" max="1" width="43.21875" customWidth="1"/>
    <col min="2" max="2" width="19.6640625" style="3" customWidth="1"/>
    <col min="3" max="3" width="14.44140625" style="1" customWidth="1"/>
    <col min="4" max="4" width="13.77734375" style="3" customWidth="1"/>
    <col min="5" max="5" width="17.21875" style="3" customWidth="1"/>
    <col min="6" max="6" width="14.109375" style="8" customWidth="1"/>
    <col min="7" max="7" width="11.5546875" style="8" customWidth="1"/>
    <col min="8" max="8" width="11.77734375" style="8" customWidth="1"/>
    <col min="9" max="9" width="12.21875" style="8" customWidth="1"/>
    <col min="10" max="10" width="12" style="3" customWidth="1"/>
    <col min="11" max="11" width="14.109375" style="3" customWidth="1"/>
    <col min="12" max="12" width="12.21875" style="3" customWidth="1"/>
    <col min="13" max="13" width="10.6640625" style="3" customWidth="1"/>
    <col min="14" max="14" width="14.77734375" style="3" customWidth="1"/>
    <col min="15" max="15" width="11.88671875" style="8" customWidth="1"/>
    <col min="16" max="27" width="11.6640625" style="3" customWidth="1"/>
    <col min="28" max="28" width="13" style="3" customWidth="1"/>
    <col min="29" max="31" width="11.6640625" style="3" customWidth="1"/>
    <col min="32" max="32" width="10.77734375" customWidth="1"/>
    <col min="33" max="33" width="14.44140625" customWidth="1"/>
    <col min="34" max="34" width="11.6640625" customWidth="1"/>
    <col min="35" max="35" width="12.44140625" customWidth="1"/>
    <col min="36" max="36" width="13.5546875" customWidth="1"/>
    <col min="37" max="37" width="13.109375" customWidth="1"/>
    <col min="38" max="38" width="12" customWidth="1"/>
    <col min="39" max="39" width="15.109375" customWidth="1"/>
    <col min="40" max="40" width="10.44140625" customWidth="1"/>
    <col min="41" max="41" width="10.77734375" customWidth="1"/>
  </cols>
  <sheetData>
    <row r="1" spans="1:41" s="17" customFormat="1" ht="73.2" customHeight="1" x14ac:dyDescent="0.55000000000000004">
      <c r="A1" s="29"/>
      <c r="B1" s="48" t="s">
        <v>33</v>
      </c>
      <c r="C1" s="48" t="s">
        <v>34</v>
      </c>
      <c r="D1" s="48" t="s">
        <v>35</v>
      </c>
      <c r="E1" s="48" t="s">
        <v>36</v>
      </c>
      <c r="F1" s="48" t="s">
        <v>37</v>
      </c>
      <c r="G1" s="49" t="s">
        <v>2</v>
      </c>
      <c r="H1" s="50" t="s">
        <v>3</v>
      </c>
      <c r="I1" s="51" t="s">
        <v>4</v>
      </c>
      <c r="J1" s="51" t="s">
        <v>54</v>
      </c>
      <c r="K1" s="51" t="s">
        <v>5</v>
      </c>
      <c r="L1" s="51" t="s">
        <v>6</v>
      </c>
      <c r="M1" s="51" t="s">
        <v>7</v>
      </c>
      <c r="N1" s="51" t="s">
        <v>8</v>
      </c>
      <c r="O1" s="51" t="s">
        <v>9</v>
      </c>
      <c r="P1" s="51" t="s">
        <v>10</v>
      </c>
      <c r="Q1" s="51" t="s">
        <v>11</v>
      </c>
      <c r="R1" s="51" t="s">
        <v>12</v>
      </c>
      <c r="S1" s="51" t="s">
        <v>13</v>
      </c>
      <c r="T1" s="51" t="s">
        <v>14</v>
      </c>
      <c r="U1" s="51" t="s">
        <v>15</v>
      </c>
      <c r="V1" s="51" t="s">
        <v>16</v>
      </c>
      <c r="W1" s="51" t="s">
        <v>17</v>
      </c>
      <c r="X1" s="51" t="s">
        <v>18</v>
      </c>
      <c r="Y1" s="51" t="s">
        <v>19</v>
      </c>
      <c r="Z1" s="51" t="s">
        <v>20</v>
      </c>
      <c r="AA1" s="49" t="s">
        <v>21</v>
      </c>
      <c r="AB1" s="51" t="s">
        <v>22</v>
      </c>
      <c r="AC1" s="51" t="s">
        <v>23</v>
      </c>
      <c r="AD1" s="51" t="s">
        <v>24</v>
      </c>
      <c r="AE1" s="51" t="s">
        <v>25</v>
      </c>
      <c r="AF1" s="51" t="s">
        <v>26</v>
      </c>
      <c r="AG1" s="51" t="s">
        <v>27</v>
      </c>
      <c r="AH1" s="51" t="s">
        <v>28</v>
      </c>
      <c r="AI1" s="51" t="s">
        <v>29</v>
      </c>
      <c r="AJ1" s="51" t="s">
        <v>30</v>
      </c>
      <c r="AK1" s="51" t="s">
        <v>31</v>
      </c>
      <c r="AL1" s="51" t="s">
        <v>32</v>
      </c>
      <c r="AM1" s="91" t="s">
        <v>73</v>
      </c>
      <c r="AN1" s="91" t="s">
        <v>74</v>
      </c>
      <c r="AO1" s="91" t="s">
        <v>75</v>
      </c>
    </row>
    <row r="2" spans="1:41" s="2" customFormat="1" ht="28.8" x14ac:dyDescent="0.55000000000000004">
      <c r="A2" s="111" t="s">
        <v>51</v>
      </c>
      <c r="B2" s="25"/>
      <c r="C2" s="41"/>
      <c r="D2" s="42"/>
      <c r="E2" s="4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64"/>
      <c r="AM2" s="89"/>
      <c r="AN2" s="89"/>
      <c r="AO2" s="89"/>
    </row>
    <row r="3" spans="1:41" s="2" customFormat="1" ht="28.8" x14ac:dyDescent="0.55000000000000004">
      <c r="A3" s="30"/>
      <c r="B3" s="31"/>
      <c r="C3" s="37"/>
      <c r="D3" s="32"/>
      <c r="E3" s="32"/>
      <c r="F3" s="33"/>
      <c r="G3" s="33"/>
      <c r="H3" s="33"/>
      <c r="I3" s="33"/>
      <c r="J3" s="33"/>
      <c r="K3" s="33"/>
      <c r="L3" s="34"/>
      <c r="M3" s="34"/>
      <c r="N3" s="34"/>
      <c r="O3" s="35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90"/>
      <c r="AN3" s="90"/>
      <c r="AO3" s="90"/>
    </row>
    <row r="4" spans="1:41" ht="23.4" customHeight="1" x14ac:dyDescent="0.3">
      <c r="A4" s="45" t="s">
        <v>52</v>
      </c>
      <c r="B4" s="79">
        <f>'2017-18 BOCES Budget'!K4</f>
        <v>112317242</v>
      </c>
      <c r="C4" s="79">
        <f>'2017-18 BOCES Budget'!K5</f>
        <v>104094777</v>
      </c>
      <c r="D4" s="79">
        <f>'2017-18 BOCES Budget'!K6</f>
        <v>66643000</v>
      </c>
      <c r="E4" s="79">
        <f>'2017-18 BOCES Budget'!K7</f>
        <v>34629062</v>
      </c>
      <c r="F4" s="79">
        <f>'2017-18 BOCES Budget'!K8</f>
        <v>32760394</v>
      </c>
      <c r="G4" s="79">
        <f>'2017-18 BOCES Budget'!K9</f>
        <v>44425326</v>
      </c>
      <c r="H4" s="79">
        <f>'2017-18 BOCES Budget'!K10</f>
        <v>56709706.799999997</v>
      </c>
      <c r="I4" s="79">
        <f>'2017-18 BOCES Budget'!K11</f>
        <v>301067764</v>
      </c>
      <c r="J4" s="79">
        <f>'2017-18 BOCES Budget'!K12</f>
        <v>117761058.02</v>
      </c>
      <c r="K4" s="79">
        <f>'2017-18 BOCES Budget'!K13</f>
        <v>74761469</v>
      </c>
      <c r="L4" s="79">
        <f>'2017-18 BOCES Budget'!K14</f>
        <v>19947457</v>
      </c>
      <c r="M4" s="79">
        <f>'2017-18 BOCES Budget'!K15</f>
        <v>40699361.130000003</v>
      </c>
      <c r="N4" s="79">
        <f>'2017-18 BOCES Budget'!K16</f>
        <v>42508204</v>
      </c>
      <c r="O4" s="79">
        <f>'2017-18 BOCES Budget'!K17</f>
        <v>27540132</v>
      </c>
      <c r="P4" s="79">
        <f>'2017-18 BOCES Budget'!K18</f>
        <v>45429331</v>
      </c>
      <c r="Q4" s="79">
        <f>'2017-18 BOCES Budget'!K19</f>
        <v>61955847</v>
      </c>
      <c r="R4" s="79">
        <f>'2017-18 BOCES Budget'!K20</f>
        <v>132068928</v>
      </c>
      <c r="S4" s="79">
        <f>'2017-18 BOCES Budget'!K21</f>
        <v>79215418.210000008</v>
      </c>
      <c r="T4" s="79">
        <f>'2017-18 BOCES Budget'!K22</f>
        <v>307063920</v>
      </c>
      <c r="U4" s="79">
        <f>'2017-18 BOCES Budget'!K23</f>
        <v>55510404.839999996</v>
      </c>
      <c r="V4" s="79">
        <f>'2017-18 BOCES Budget'!K24</f>
        <v>119334571</v>
      </c>
      <c r="W4" s="79">
        <f>'2017-18 BOCES Budget'!K25</f>
        <v>113699248</v>
      </c>
      <c r="X4" s="79">
        <f>'2017-18 BOCES Budget'!K26</f>
        <v>124884389</v>
      </c>
      <c r="Y4" s="79">
        <f>'2017-18 BOCES Budget'!K27</f>
        <v>56530759</v>
      </c>
      <c r="Z4" s="79">
        <f>'2017-18 BOCES Budget'!K28</f>
        <v>47461062</v>
      </c>
      <c r="AA4" s="79">
        <f>'2017-18 BOCES Budget'!K29</f>
        <v>22450704</v>
      </c>
      <c r="AB4" s="79">
        <f>'2017-18 BOCES Budget'!K30</f>
        <v>59205973</v>
      </c>
      <c r="AC4" s="79">
        <f>'2017-18 BOCES Budget'!K31</f>
        <v>55935146</v>
      </c>
      <c r="AD4" s="79">
        <f>'2017-18 BOCES Budget'!K32</f>
        <v>101813794</v>
      </c>
      <c r="AE4" s="79">
        <f>'2017-18 BOCES Budget'!K33</f>
        <v>52972164.309999995</v>
      </c>
      <c r="AF4" s="79">
        <f>'2017-18 BOCES Budget'!K34</f>
        <v>85308265</v>
      </c>
      <c r="AG4" s="79">
        <f>'2017-18 BOCES Budget'!K35</f>
        <v>26394854</v>
      </c>
      <c r="AH4" s="79">
        <f>'2017-18 BOCES Budget'!K36</f>
        <v>40925822</v>
      </c>
      <c r="AI4" s="79">
        <f>'2017-18 BOCES Budget'!K37</f>
        <v>44506345</v>
      </c>
      <c r="AJ4" s="79">
        <f>'2017-18 BOCES Budget'!K38</f>
        <v>66758310</v>
      </c>
      <c r="AK4" s="79">
        <f>'2017-18 BOCES Budget'!K39</f>
        <v>149411090</v>
      </c>
      <c r="AL4" s="79">
        <f>'2017-18 BOCES Budget'!K40</f>
        <v>153783092</v>
      </c>
      <c r="AM4" s="100">
        <f>SUM(B4:AL4)</f>
        <v>3078484390.3099999</v>
      </c>
      <c r="AN4" s="101"/>
      <c r="AO4" s="101"/>
    </row>
    <row r="5" spans="1:41" s="14" customFormat="1" ht="19.2" customHeight="1" x14ac:dyDescent="0.3">
      <c r="A5" s="46" t="s">
        <v>76</v>
      </c>
      <c r="B5" s="79">
        <f>'2017-18 BOCES Budget'!K4/'2017-18 BOCES Budget'!B4</f>
        <v>1707.1565235894941</v>
      </c>
      <c r="C5" s="79">
        <f>'2017-18 BOCES Budget'!K5/'2017-18 BOCES Budget'!B5</f>
        <v>3329.6477305440935</v>
      </c>
      <c r="D5" s="79">
        <f>'2017-18 BOCES Budget'!K6/'2017-18 BOCES Budget'!B6</f>
        <v>3753.6893094513912</v>
      </c>
      <c r="E5" s="79">
        <f>'2017-18 BOCES Budget'!K7/'2017-18 BOCES Budget'!B7</f>
        <v>2825.4782963446473</v>
      </c>
      <c r="F5" s="79">
        <f>'2017-18 BOCES Budget'!K8/'2017-18 BOCES Budget'!B8</f>
        <v>2375.663089195069</v>
      </c>
      <c r="G5" s="79">
        <f>'2017-18 BOCES Budget'!K9/'2017-18 BOCES Budget'!B9</f>
        <v>3658.211956521739</v>
      </c>
      <c r="H5" s="79">
        <f>'2017-18 BOCES Budget'!K10/'2017-18 BOCES Budget'!B10</f>
        <v>1429.6084198850458</v>
      </c>
      <c r="I5" s="79">
        <f>'2017-18 BOCES Budget'!K11/'2017-18 BOCES Budget'!B11</f>
        <v>1873.8268749611004</v>
      </c>
      <c r="J5" s="79">
        <f>'2017-18 BOCES Budget'!K12/'2017-18 BOCES Budget'!B12</f>
        <v>1163.0262312599996</v>
      </c>
      <c r="K5" s="79">
        <f>'2017-18 BOCES Budget'!K13/'2017-18 BOCES Budget'!B13</f>
        <v>2053.717248578414</v>
      </c>
      <c r="L5" s="79">
        <f>'2017-18 BOCES Budget'!K14/'2017-18 BOCES Budget'!B14</f>
        <v>2420.5141366339035</v>
      </c>
      <c r="M5" s="79">
        <f>'2017-18 BOCES Budget'!K15/'2017-18 BOCES Budget'!B15</f>
        <v>1906.7398046380886</v>
      </c>
      <c r="N5" s="79">
        <f>'2017-18 BOCES Budget'!K16/'2017-18 BOCES Budget'!B16</f>
        <v>2690.9035892891056</v>
      </c>
      <c r="O5" s="79">
        <f>'2017-18 BOCES Budget'!K17/'2017-18 BOCES Budget'!B17</f>
        <v>2900.4878357030016</v>
      </c>
      <c r="P5" s="79">
        <f>'2017-18 BOCES Budget'!K18/'2017-18 BOCES Budget'!B18</f>
        <v>1946.7488429893726</v>
      </c>
      <c r="Q5" s="79">
        <f>'2017-18 BOCES Budget'!K19/'2017-18 BOCES Budget'!B19</f>
        <v>4047.0211640211642</v>
      </c>
      <c r="R5" s="79">
        <f>'2017-18 BOCES Budget'!K20/'2017-18 BOCES Budget'!B20</f>
        <v>1798.9610700956221</v>
      </c>
      <c r="S5" s="79">
        <f>'2017-18 BOCES Budget'!K21/'2017-18 BOCES Budget'!B21</f>
        <v>2415.3251276031347</v>
      </c>
      <c r="T5" s="79">
        <f>'2017-18 BOCES Budget'!K22/'2017-18 BOCES Budget'!B22</f>
        <v>1519.3587364733476</v>
      </c>
      <c r="U5" s="79">
        <f>'2017-18 BOCES Budget'!K23/'2017-18 BOCES Budget'!B23</f>
        <v>2367.2823932790311</v>
      </c>
      <c r="V5" s="79">
        <f>'2017-18 BOCES Budget'!K24/'2017-18 BOCES Budget'!B24</f>
        <v>1558.9101371652514</v>
      </c>
      <c r="W5" s="79">
        <f>'2017-18 BOCES Budget'!K25/'2017-18 BOCES Budget'!B25</f>
        <v>3163.0570299894284</v>
      </c>
      <c r="X5" s="79">
        <f>'2017-18 BOCES Budget'!K26/'2017-18 BOCES Budget'!B26</f>
        <v>2034.5110046755617</v>
      </c>
      <c r="Y5" s="79">
        <f>'2017-18 BOCES Budget'!K27/'2017-18 BOCES Budget'!B27</f>
        <v>1725.3924734464656</v>
      </c>
      <c r="Z5" s="79">
        <f>'2017-18 BOCES Budget'!K28/'2017-18 BOCES Budget'!B28</f>
        <v>2391.2264207980652</v>
      </c>
      <c r="AA5" s="79">
        <f>'2017-18 BOCES Budget'!K29/'2017-18 BOCES Budget'!B29</f>
        <v>2654.6888967719051</v>
      </c>
      <c r="AB5" s="79">
        <f>'2017-18 BOCES Budget'!K30/'2017-18 BOCES Budget'!B30</f>
        <v>1125.8028712683019</v>
      </c>
      <c r="AC5" s="79">
        <f>'2017-18 BOCES Budget'!K31/'2017-18 BOCES Budget'!B31</f>
        <v>1733.9392417619888</v>
      </c>
      <c r="AD5" s="79">
        <f>'2017-18 BOCES Budget'!K32/'2017-18 BOCES Budget'!B32</f>
        <v>2432.0130422319894</v>
      </c>
      <c r="AE5" s="79">
        <f>'2017-18 BOCES Budget'!K33/'2017-18 BOCES Budget'!B33</f>
        <v>3455.0068034176884</v>
      </c>
      <c r="AF5" s="79">
        <f>'2017-18 BOCES Budget'!K34/'2017-18 BOCES Budget'!B34</f>
        <v>2830.6820519627036</v>
      </c>
      <c r="AG5" s="79">
        <f>'2017-18 BOCES Budget'!K35/'2017-18 BOCES Budget'!B35</f>
        <v>2823.5830124090717</v>
      </c>
      <c r="AH5" s="79">
        <f>'2017-18 BOCES Budget'!K36/'2017-18 BOCES Budget'!B36</f>
        <v>3338.1584013050569</v>
      </c>
      <c r="AI5" s="79">
        <f>'2017-18 BOCES Budget'!K37/'2017-18 BOCES Budget'!B37</f>
        <v>2130.2036567271334</v>
      </c>
      <c r="AJ5" s="79">
        <f>'2017-18 BOCES Budget'!K38/'2017-18 BOCES Budget'!B38</f>
        <v>1729.489896373057</v>
      </c>
      <c r="AK5" s="79">
        <f>'2017-18 BOCES Budget'!K39/'2017-18 BOCES Budget'!B39</f>
        <v>1346.3005613674659</v>
      </c>
      <c r="AL5" s="79">
        <f>'2017-18 BOCES Budget'!K40/'2017-18 BOCES Budget'!B40</f>
        <v>1881.8753762940846</v>
      </c>
      <c r="AM5" s="100"/>
      <c r="AN5" s="102">
        <f>AVERAGE(B5:AM5)</f>
        <v>2338.8705205141082</v>
      </c>
      <c r="AO5" s="102">
        <f>MEDIAN(B5:AM5)</f>
        <v>2367.2823932790311</v>
      </c>
    </row>
    <row r="6" spans="1:41" s="5" customFormat="1" ht="15.6" x14ac:dyDescent="0.3">
      <c r="A6" s="46" t="s">
        <v>90</v>
      </c>
      <c r="B6" s="70">
        <f>'2017-18 BOCES Budget'!K4/'2017-18 BOCES Budget'!L4</f>
        <v>0.91168954637201316</v>
      </c>
      <c r="C6" s="70">
        <f>'2017-18 BOCES Budget'!K5/'2017-18 BOCES Budget'!L5</f>
        <v>0.95405908121700234</v>
      </c>
      <c r="D6" s="70">
        <f>'2017-18 BOCES Budget'!K6/'2017-18 BOCES Budget'!L6</f>
        <v>0.92671700527025713</v>
      </c>
      <c r="E6" s="70">
        <f>'2017-18 BOCES Budget'!K7/'2017-18 BOCES Budget'!L7</f>
        <v>0.94226542798716229</v>
      </c>
      <c r="F6" s="70">
        <f>'2017-18 BOCES Budget'!K8/'2017-18 BOCES Budget'!L8</f>
        <v>0.87388653829456264</v>
      </c>
      <c r="G6" s="70">
        <f>'2017-18 BOCES Budget'!K9/'2017-18 BOCES Budget'!L9</f>
        <v>0.8677548907029472</v>
      </c>
      <c r="H6" s="70">
        <f>'2017-18 BOCES Budget'!K10/'2017-18 BOCES Budget'!L10</f>
        <v>0.88469548376353524</v>
      </c>
      <c r="I6" s="70">
        <f>'2017-18 BOCES Budget'!K11/'2017-18 BOCES Budget'!L11</f>
        <v>0.87145604795553433</v>
      </c>
      <c r="J6" s="70">
        <f>'2017-18 BOCES Budget'!K12/'2017-18 BOCES Budget'!L12</f>
        <v>0.95032880307254153</v>
      </c>
      <c r="K6" s="70">
        <f>'2017-18 BOCES Budget'!K13/'2017-18 BOCES Budget'!L13</f>
        <v>0.83082589094213088</v>
      </c>
      <c r="L6" s="70">
        <f>'2017-18 BOCES Budget'!K14/'2017-18 BOCES Budget'!L14</f>
        <v>0.88715414923079039</v>
      </c>
      <c r="M6" s="70">
        <f>'2017-18 BOCES Budget'!K15/'2017-18 BOCES Budget'!L15</f>
        <v>0.86489431139165596</v>
      </c>
      <c r="N6" s="70">
        <f>'2017-18 BOCES Budget'!K16/'2017-18 BOCES Budget'!L16</f>
        <v>0.88855554396591785</v>
      </c>
      <c r="O6" s="70">
        <f>'2017-18 BOCES Budget'!K17/'2017-18 BOCES Budget'!L17</f>
        <v>0.85693375884008194</v>
      </c>
      <c r="P6" s="70">
        <f>'2017-18 BOCES Budget'!K18/'2017-18 BOCES Budget'!L18</f>
        <v>0.91275425593258819</v>
      </c>
      <c r="Q6" s="70">
        <f>'2017-18 BOCES Budget'!K19/'2017-18 BOCES Budget'!L19</f>
        <v>0.91121829772512108</v>
      </c>
      <c r="R6" s="70">
        <f>'2017-18 BOCES Budget'!K20/'2017-18 BOCES Budget'!L20</f>
        <v>0.93174373237105845</v>
      </c>
      <c r="S6" s="70">
        <f>'2017-18 BOCES Budget'!K21/'2017-18 BOCES Budget'!L21</f>
        <v>0.89305560315853694</v>
      </c>
      <c r="T6" s="70">
        <f>'2017-18 BOCES Budget'!K22/'2017-18 BOCES Budget'!L22</f>
        <v>0.91402294278434681</v>
      </c>
      <c r="U6" s="70">
        <f>'2017-18 BOCES Budget'!K23/'2017-18 BOCES Budget'!L23</f>
        <v>0.89219655440048196</v>
      </c>
      <c r="V6" s="70">
        <f>'2017-18 BOCES Budget'!K24/'2017-18 BOCES Budget'!L24</f>
        <v>0.938057410105954</v>
      </c>
      <c r="W6" s="70">
        <f>'2017-18 BOCES Budget'!K25/'2017-18 BOCES Budget'!L25</f>
        <v>0.94095809715397849</v>
      </c>
      <c r="X6" s="70">
        <f>'2017-18 BOCES Budget'!K26/'2017-18 BOCES Budget'!L26</f>
        <v>0.93702782787805916</v>
      </c>
      <c r="Y6" s="70">
        <f>'2017-18 BOCES Budget'!K27/'2017-18 BOCES Budget'!L27</f>
        <v>0.94478356532530761</v>
      </c>
      <c r="Z6" s="70">
        <f>'2017-18 BOCES Budget'!K28/'2017-18 BOCES Budget'!L28</f>
        <v>0.86244950531105091</v>
      </c>
      <c r="AA6" s="70">
        <f>'2017-18 BOCES Budget'!K29/'2017-18 BOCES Budget'!L29</f>
        <v>0.85215456635005216</v>
      </c>
      <c r="AB6" s="70">
        <f>'2017-18 BOCES Budget'!K30/'2017-18 BOCES Budget'!L30</f>
        <v>0.86477178061112892</v>
      </c>
      <c r="AC6" s="70">
        <f>'2017-18 BOCES Budget'!K31/'2017-18 BOCES Budget'!L31</f>
        <v>0.87781494438103069</v>
      </c>
      <c r="AD6" s="70">
        <f>'2017-18 BOCES Budget'!K32/'2017-18 BOCES Budget'!L32</f>
        <v>0.93980035511148341</v>
      </c>
      <c r="AE6" s="70">
        <f>'2017-18 BOCES Budget'!K33/'2017-18 BOCES Budget'!L33</f>
        <v>0.86220986090333185</v>
      </c>
      <c r="AF6" s="70">
        <f>'2017-18 BOCES Budget'!K34/'2017-18 BOCES Budget'!L34</f>
        <v>0.88200245199807448</v>
      </c>
      <c r="AG6" s="70">
        <f>'2017-18 BOCES Budget'!K35/'2017-18 BOCES Budget'!L35</f>
        <v>0.873944142492323</v>
      </c>
      <c r="AH6" s="70">
        <f>'2017-18 BOCES Budget'!K36/'2017-18 BOCES Budget'!L36</f>
        <v>0.90854324515716212</v>
      </c>
      <c r="AI6" s="70">
        <f>'2017-18 BOCES Budget'!K37/'2017-18 BOCES Budget'!L37</f>
        <v>0.89870233566092328</v>
      </c>
      <c r="AJ6" s="70">
        <f>'2017-18 BOCES Budget'!K38/'2017-18 BOCES Budget'!L38</f>
        <v>0.89300160096928172</v>
      </c>
      <c r="AK6" s="70">
        <f>'2017-18 BOCES Budget'!K39/'2017-18 BOCES Budget'!L39</f>
        <v>0.91377264273223624</v>
      </c>
      <c r="AL6" s="70">
        <f>'2017-18 BOCES Budget'!K40/'2017-18 BOCES Budget'!L40</f>
        <v>0.90615451389190671</v>
      </c>
      <c r="AM6" s="100"/>
      <c r="AN6" s="103">
        <f>AVERAGE(B6:AM6)</f>
        <v>0.89898261382193378</v>
      </c>
      <c r="AO6" s="103">
        <f>MEDIAN(B6:AM6)</f>
        <v>0.89305560315853694</v>
      </c>
    </row>
    <row r="7" spans="1:41" s="5" customFormat="1" ht="31.2" x14ac:dyDescent="0.3">
      <c r="A7" s="46" t="s">
        <v>78</v>
      </c>
      <c r="B7" s="79">
        <f>'2017-18 BOCES Budget'!C4+'2017-18 BOCES Budget'!D4</f>
        <v>10879566</v>
      </c>
      <c r="C7" s="79">
        <f>'2017-18 BOCES Budget'!C5+'2017-18 BOCES Budget'!D5</f>
        <v>5012488</v>
      </c>
      <c r="D7" s="79">
        <f>'2017-18 BOCES Budget'!C6+'2017-18 BOCES Budget'!D6</f>
        <v>5270000</v>
      </c>
      <c r="E7" s="79">
        <f>'2017-18 BOCES Budget'!C7+'2017-18 BOCES Budget'!D7</f>
        <v>2121795</v>
      </c>
      <c r="F7" s="79">
        <f>'2017-18 BOCES Budget'!C8+'2017-18 BOCES Budget'!D8</f>
        <v>4727761</v>
      </c>
      <c r="G7" s="79">
        <f>'2017-18 BOCES Budget'!C9+'2017-18 BOCES Budget'!D9</f>
        <v>6770382</v>
      </c>
      <c r="H7" s="79">
        <f>'2017-18 BOCES Budget'!C10+'2017-18 BOCES Budget'!D10</f>
        <v>7391114.1499999994</v>
      </c>
      <c r="I7" s="79">
        <f>'2017-18 BOCES Budget'!C11+'2017-18 BOCES Budget'!D11</f>
        <v>44408941</v>
      </c>
      <c r="J7" s="79">
        <f>'2017-18 BOCES Budget'!C12+'2017-18 BOCES Budget'!D12</f>
        <v>6155062</v>
      </c>
      <c r="K7" s="79">
        <f>'2017-18 BOCES Budget'!C13+'2017-18 BOCES Budget'!D13</f>
        <v>15223051</v>
      </c>
      <c r="L7" s="79">
        <f>'2017-18 BOCES Budget'!C14+'2017-18 BOCES Budget'!D14</f>
        <v>2537313</v>
      </c>
      <c r="M7" s="79">
        <f>'2017-18 BOCES Budget'!C15+'2017-18 BOCES Budget'!D15</f>
        <v>6357673</v>
      </c>
      <c r="N7" s="79">
        <f>'2017-18 BOCES Budget'!C16+'2017-18 BOCES Budget'!D16</f>
        <v>5331466</v>
      </c>
      <c r="O7" s="79">
        <f>'2017-18 BOCES Budget'!C17+'2017-18 BOCES Budget'!D17</f>
        <v>4597862</v>
      </c>
      <c r="P7" s="79">
        <f>'2017-18 BOCES Budget'!C18+'2017-18 BOCES Budget'!D18</f>
        <v>4342369</v>
      </c>
      <c r="Q7" s="79">
        <f>'2017-18 BOCES Budget'!C19+'2017-18 BOCES Budget'!D19</f>
        <v>6036474</v>
      </c>
      <c r="R7" s="79">
        <f>'2017-18 BOCES Budget'!C20+'2017-18 BOCES Budget'!D20</f>
        <v>9674905</v>
      </c>
      <c r="S7" s="79">
        <f>'2017-18 BOCES Budget'!C21+'2017-18 BOCES Budget'!D21</f>
        <v>9486134</v>
      </c>
      <c r="T7" s="79">
        <f>'2017-18 BOCES Budget'!C22+'2017-18 BOCES Budget'!D22</f>
        <v>28883796</v>
      </c>
      <c r="U7" s="79">
        <f>'2017-18 BOCES Budget'!C23+'2017-18 BOCES Budget'!D23</f>
        <v>6707280.9000000004</v>
      </c>
      <c r="V7" s="79">
        <f>'2017-18 BOCES Budget'!C24+'2017-18 BOCES Budget'!D24</f>
        <v>7880000</v>
      </c>
      <c r="W7" s="79">
        <f>'2017-18 BOCES Budget'!C25+'2017-18 BOCES Budget'!D25</f>
        <v>7134239</v>
      </c>
      <c r="X7" s="79">
        <f>'2017-18 BOCES Budget'!C26+'2017-18 BOCES Budget'!D26</f>
        <v>8392751</v>
      </c>
      <c r="Y7" s="79">
        <f>'2017-18 BOCES Budget'!C27+'2017-18 BOCES Budget'!D27</f>
        <v>3303854</v>
      </c>
      <c r="Z7" s="79">
        <f>'2017-18 BOCES Budget'!C28+'2017-18 BOCES Budget'!D28</f>
        <v>7569478</v>
      </c>
      <c r="AA7" s="79">
        <f>'2017-18 BOCES Budget'!C29+'2017-18 BOCES Budget'!D29</f>
        <v>3895108</v>
      </c>
      <c r="AB7" s="79">
        <f>'2017-18 BOCES Budget'!C30+'2017-18 BOCES Budget'!D30</f>
        <v>9258302</v>
      </c>
      <c r="AC7" s="79">
        <f>'2017-18 BOCES Budget'!C31+'2017-18 BOCES Budget'!D31</f>
        <v>7785740</v>
      </c>
      <c r="AD7" s="79">
        <f>'2017-18 BOCES Budget'!C32+'2017-18 BOCES Budget'!D32</f>
        <v>6521762</v>
      </c>
      <c r="AE7" s="79">
        <f>'2017-18 BOCES Budget'!C33+'2017-18 BOCES Budget'!D33</f>
        <v>8465505</v>
      </c>
      <c r="AF7" s="79">
        <f>'2017-18 BOCES Budget'!C34+'2017-18 BOCES Budget'!D34</f>
        <v>11412855</v>
      </c>
      <c r="AG7" s="79">
        <f>'2017-18 BOCES Budget'!C35+'2017-18 BOCES Budget'!D35</f>
        <v>3807138</v>
      </c>
      <c r="AH7" s="79">
        <f>'2017-18 BOCES Budget'!C36+'2017-18 BOCES Budget'!D36</f>
        <v>4119719</v>
      </c>
      <c r="AI7" s="79">
        <f>'2017-18 BOCES Budget'!C37+'2017-18 BOCES Budget'!D37</f>
        <v>5016554</v>
      </c>
      <c r="AJ7" s="79">
        <f>'2017-18 BOCES Budget'!C38+'2017-18 BOCES Budget'!D38</f>
        <v>7998902</v>
      </c>
      <c r="AK7" s="79">
        <f>'2017-18 BOCES Budget'!C39+'2017-18 BOCES Budget'!D39</f>
        <v>14099047</v>
      </c>
      <c r="AL7" s="79">
        <f>'2017-18 BOCES Budget'!C40+'2017-18 BOCES Budget'!D40</f>
        <v>15926476</v>
      </c>
      <c r="AM7" s="100">
        <f t="shared" ref="AM7:AM37" si="0">SUM(B7:AL7)</f>
        <v>324502863.05000001</v>
      </c>
      <c r="AN7" s="101"/>
      <c r="AO7" s="101"/>
    </row>
    <row r="8" spans="1:41" s="5" customFormat="1" ht="15.6" x14ac:dyDescent="0.3">
      <c r="A8" s="47" t="s">
        <v>79</v>
      </c>
      <c r="B8" s="79">
        <f>('2017-18 BOCES Budget'!C4+'2017-18 BOCES Budget'!D4)/'2017-18 BOCES Budget'!B4</f>
        <v>165.36305325875486</v>
      </c>
      <c r="C8" s="79">
        <f>('2017-18 BOCES Budget'!C5+'2017-18 BOCES Budget'!D5)/'2017-18 BOCES Budget'!B5</f>
        <v>160.33291750631736</v>
      </c>
      <c r="D8" s="79">
        <f>('2017-18 BOCES Budget'!C6+'2017-18 BOCES Budget'!D6)/'2017-18 BOCES Budget'!B6</f>
        <v>296.83451616537116</v>
      </c>
      <c r="E8" s="79">
        <f>('2017-18 BOCES Budget'!C7+'2017-18 BOCES Budget'!D7)/'2017-18 BOCES Budget'!B7</f>
        <v>173.12296018276763</v>
      </c>
      <c r="F8" s="79">
        <f>('2017-18 BOCES Budget'!C8+'2017-18 BOCES Budget'!D8)/'2017-18 BOCES Budget'!B8</f>
        <v>342.83981145757798</v>
      </c>
      <c r="G8" s="79">
        <f>('2017-18 BOCES Budget'!C9+'2017-18 BOCES Budget'!D9)/'2017-18 BOCES Budget'!B9</f>
        <v>557.50839920948613</v>
      </c>
      <c r="H8" s="79">
        <f>('2017-18 BOCES Budget'!C10+'2017-18 BOCES Budget'!D10)/'2017-18 BOCES Budget'!B10</f>
        <v>186.32434582030854</v>
      </c>
      <c r="I8" s="79">
        <f>('2017-18 BOCES Budget'!C11+'2017-18 BOCES Budget'!D11)/'2017-18 BOCES Budget'!B11</f>
        <v>276.39846268749614</v>
      </c>
      <c r="J8" s="79">
        <f>('2017-18 BOCES Budget'!C12+'2017-18 BOCES Budget'!D12)/'2017-18 BOCES Budget'!B12</f>
        <v>60.788334288028125</v>
      </c>
      <c r="K8" s="79">
        <f>('2017-18 BOCES Budget'!C13+'2017-18 BOCES Budget'!D13)/'2017-18 BOCES Budget'!B13</f>
        <v>418.18122132791251</v>
      </c>
      <c r="L8" s="79">
        <f>('2017-18 BOCES Budget'!C14+'2017-18 BOCES Budget'!D14)/'2017-18 BOCES Budget'!B14</f>
        <v>307.88896978522024</v>
      </c>
      <c r="M8" s="79">
        <f>('2017-18 BOCES Budget'!C15+'2017-18 BOCES Budget'!D15)/'2017-18 BOCES Budget'!B15</f>
        <v>297.85303349730617</v>
      </c>
      <c r="N8" s="79">
        <f>('2017-18 BOCES Budget'!C16+'2017-18 BOCES Budget'!D16)/'2017-18 BOCES Budget'!B16</f>
        <v>337.4986389820852</v>
      </c>
      <c r="O8" s="79">
        <f>('2017-18 BOCES Budget'!C17+'2017-18 BOCES Budget'!D17)/'2017-18 BOCES Budget'!B17</f>
        <v>484.24033701948395</v>
      </c>
      <c r="P8" s="79">
        <f>('2017-18 BOCES Budget'!C18+'2017-18 BOCES Budget'!D18)/'2017-18 BOCES Budget'!B18</f>
        <v>186.08026225574221</v>
      </c>
      <c r="Q8" s="79">
        <f>('2017-18 BOCES Budget'!C19+'2017-18 BOCES Budget'!D19)/'2017-18 BOCES Budget'!B19</f>
        <v>394.30883793846755</v>
      </c>
      <c r="R8" s="79">
        <f>('2017-18 BOCES Budget'!C20+'2017-18 BOCES Budget'!D20)/'2017-18 BOCES Budget'!B20</f>
        <v>131.78555861279864</v>
      </c>
      <c r="S8" s="79">
        <f>('2017-18 BOCES Budget'!C21+'2017-18 BOCES Budget'!D21)/'2017-18 BOCES Budget'!B21</f>
        <v>289.23785712107815</v>
      </c>
      <c r="T8" s="79">
        <f>('2017-18 BOCES Budget'!C22+'2017-18 BOCES Budget'!D22)/'2017-18 BOCES Budget'!B22</f>
        <v>142.91763029376401</v>
      </c>
      <c r="U8" s="79">
        <f>('2017-18 BOCES Budget'!C23+'2017-18 BOCES Budget'!D23)/'2017-18 BOCES Budget'!B23</f>
        <v>286.03696959358609</v>
      </c>
      <c r="V8" s="79">
        <f>('2017-18 BOCES Budget'!C24+'2017-18 BOCES Budget'!D24)/'2017-18 BOCES Budget'!B24</f>
        <v>102.93925538863488</v>
      </c>
      <c r="W8" s="79">
        <f>('2017-18 BOCES Budget'!C25+'2017-18 BOCES Budget'!D25)/'2017-18 BOCES Budget'!B25</f>
        <v>198.47101207366606</v>
      </c>
      <c r="X8" s="79">
        <f>('2017-18 BOCES Budget'!C26+'2017-18 BOCES Budget'!D26)/'2017-18 BOCES Budget'!B26</f>
        <v>136.72761187951062</v>
      </c>
      <c r="Y8" s="79">
        <f>('2017-18 BOCES Budget'!C27+'2017-18 BOCES Budget'!D27)/'2017-18 BOCES Budget'!B27</f>
        <v>100.83793187644976</v>
      </c>
      <c r="Z8" s="79">
        <f>('2017-18 BOCES Budget'!C28+'2017-18 BOCES Budget'!D28)/'2017-18 BOCES Budget'!B28</f>
        <v>381.37232970576383</v>
      </c>
      <c r="AA8" s="79">
        <f>('2017-18 BOCES Budget'!C29+'2017-18 BOCES Budget'!D29)/'2017-18 BOCES Budget'!B29</f>
        <v>460.57798273619488</v>
      </c>
      <c r="AB8" s="79">
        <f>('2017-18 BOCES Budget'!C30+'2017-18 BOCES Budget'!D30)/'2017-18 BOCES Budget'!B30</f>
        <v>176.04681498383724</v>
      </c>
      <c r="AC8" s="79">
        <f>('2017-18 BOCES Budget'!C31+'2017-18 BOCES Budget'!D31)/'2017-18 BOCES Budget'!B31</f>
        <v>241.35094082271615</v>
      </c>
      <c r="AD8" s="79">
        <f>('2017-18 BOCES Budget'!C32+'2017-18 BOCES Budget'!D32)/'2017-18 BOCES Budget'!B32</f>
        <v>155.7844926428435</v>
      </c>
      <c r="AE8" s="79">
        <f>('2017-18 BOCES Budget'!C33+'2017-18 BOCES Budget'!D33)/'2017-18 BOCES Budget'!B33</f>
        <v>552.146164883903</v>
      </c>
      <c r="AF8" s="79">
        <f>('2017-18 BOCES Budget'!C34+'2017-18 BOCES Budget'!D34)/'2017-18 BOCES Budget'!B34</f>
        <v>378.69910740949661</v>
      </c>
      <c r="AG8" s="79">
        <f>('2017-18 BOCES Budget'!C35+'2017-18 BOCES Budget'!D35)/'2017-18 BOCES Budget'!B35</f>
        <v>407.26765083440307</v>
      </c>
      <c r="AH8" s="79">
        <f>('2017-18 BOCES Budget'!C36+'2017-18 BOCES Budget'!D36)/'2017-18 BOCES Budget'!B36</f>
        <v>336.02928221859707</v>
      </c>
      <c r="AI8" s="79">
        <f>('2017-18 BOCES Budget'!C37+'2017-18 BOCES Budget'!D37)/'2017-18 BOCES Budget'!B37</f>
        <v>240.10692576461017</v>
      </c>
      <c r="AJ8" s="79">
        <f>('2017-18 BOCES Budget'!C38+'2017-18 BOCES Budget'!D38)/'2017-18 BOCES Budget'!B38</f>
        <v>207.22544041450777</v>
      </c>
      <c r="AK8" s="79">
        <f>('2017-18 BOCES Budget'!C39+'2017-18 BOCES Budget'!D39)/'2017-18 BOCES Budget'!B39</f>
        <v>127.04247650456392</v>
      </c>
      <c r="AL8" s="79">
        <f>('2017-18 BOCES Budget'!C40+'2017-18 BOCES Budget'!D40)/'2017-18 BOCES Budget'!B40</f>
        <v>194.8955676839864</v>
      </c>
      <c r="AM8" s="100"/>
      <c r="AN8" s="102">
        <f>AVERAGE(B8:AM8)</f>
        <v>267.38008391424972</v>
      </c>
      <c r="AO8" s="102">
        <f>MEDIAN(B8:AM8)</f>
        <v>241.35094082271615</v>
      </c>
    </row>
    <row r="9" spans="1:41" s="5" customFormat="1" ht="15.6" x14ac:dyDescent="0.3">
      <c r="A9" s="47" t="s">
        <v>71</v>
      </c>
      <c r="B9" s="70">
        <f>('2017-18 BOCES Budget'!C4+'2017-18 BOCES Budget'!D4)/'2017-18 BOCES Budget'!L4</f>
        <v>8.8310453627986854E-2</v>
      </c>
      <c r="C9" s="70">
        <f>('2017-18 BOCES Budget'!C5+'2017-18 BOCES Budget'!D5)/'2017-18 BOCES Budget'!L5</f>
        <v>4.5940918782997629E-2</v>
      </c>
      <c r="D9" s="70">
        <f>('2017-18 BOCES Budget'!C6+'2017-18 BOCES Budget'!D6)/'2017-18 BOCES Budget'!L6</f>
        <v>7.3282994729742881E-2</v>
      </c>
      <c r="E9" s="70">
        <f>('2017-18 BOCES Budget'!C7+'2017-18 BOCES Budget'!D7)/'2017-18 BOCES Budget'!L7</f>
        <v>5.7734572012837687E-2</v>
      </c>
      <c r="F9" s="70">
        <f>('2017-18 BOCES Budget'!C8+'2017-18 BOCES Budget'!D8)/'2017-18 BOCES Budget'!L8</f>
        <v>0.12611346170543736</v>
      </c>
      <c r="G9" s="70">
        <f>('2017-18 BOCES Budget'!C9+'2017-18 BOCES Budget'!D9)/'2017-18 BOCES Budget'!L9</f>
        <v>0.1322451092970528</v>
      </c>
      <c r="H9" s="70">
        <f>('2017-18 BOCES Budget'!C10+'2017-18 BOCES Budget'!D10)/'2017-18 BOCES Budget'!L10</f>
        <v>0.11530451623646484</v>
      </c>
      <c r="I9" s="70">
        <f>('2017-18 BOCES Budget'!C11+'2017-18 BOCES Budget'!D11)/'2017-18 BOCES Budget'!L11</f>
        <v>0.12854395204446564</v>
      </c>
      <c r="J9" s="70">
        <f>('2017-18 BOCES Budget'!C12+'2017-18 BOCES Budget'!D12)/'2017-18 BOCES Budget'!L12</f>
        <v>4.9671196927458479E-2</v>
      </c>
      <c r="K9" s="70">
        <f>('2017-18 BOCES Budget'!C13+'2017-18 BOCES Budget'!D13)/'2017-18 BOCES Budget'!L13</f>
        <v>0.16917410905786906</v>
      </c>
      <c r="L9" s="70">
        <f>('2017-18 BOCES Budget'!C14+'2017-18 BOCES Budget'!D14)/'2017-18 BOCES Budget'!L14</f>
        <v>0.11284585076920955</v>
      </c>
      <c r="M9" s="70">
        <f>('2017-18 BOCES Budget'!C15+'2017-18 BOCES Budget'!D15)/'2017-18 BOCES Budget'!L15</f>
        <v>0.13510568860834407</v>
      </c>
      <c r="N9" s="70">
        <f>('2017-18 BOCES Budget'!C16+'2017-18 BOCES Budget'!D16)/'2017-18 BOCES Budget'!L16</f>
        <v>0.11144445603408218</v>
      </c>
      <c r="O9" s="70">
        <f>('2017-18 BOCES Budget'!C17+'2017-18 BOCES Budget'!D17)/'2017-18 BOCES Budget'!L17</f>
        <v>0.14306624115991806</v>
      </c>
      <c r="P9" s="70">
        <f>('2017-18 BOCES Budget'!C18+'2017-18 BOCES Budget'!D18)/'2017-18 BOCES Budget'!L18</f>
        <v>8.7245744067411798E-2</v>
      </c>
      <c r="Q9" s="70">
        <f>('2017-18 BOCES Budget'!C19+'2017-18 BOCES Budget'!D19)/'2017-18 BOCES Budget'!L19</f>
        <v>8.8781702274878957E-2</v>
      </c>
      <c r="R9" s="70">
        <f>('2017-18 BOCES Budget'!C20+'2017-18 BOCES Budget'!D20)/'2017-18 BOCES Budget'!L20</f>
        <v>6.8256267628941575E-2</v>
      </c>
      <c r="S9" s="70">
        <f>('2017-18 BOCES Budget'!C21+'2017-18 BOCES Budget'!D21)/'2017-18 BOCES Budget'!L21</f>
        <v>0.1069443968414631</v>
      </c>
      <c r="T9" s="70">
        <f>('2017-18 BOCES Budget'!C22+'2017-18 BOCES Budget'!D22)/'2017-18 BOCES Budget'!L22</f>
        <v>8.5977057215653158E-2</v>
      </c>
      <c r="U9" s="70">
        <f>('2017-18 BOCES Budget'!C23+'2017-18 BOCES Budget'!D23)/'2017-18 BOCES Budget'!L23</f>
        <v>0.10780344559951807</v>
      </c>
      <c r="V9" s="70">
        <f>('2017-18 BOCES Budget'!C24+'2017-18 BOCES Budget'!D24)/'2017-18 BOCES Budget'!L24</f>
        <v>6.1942589894046024E-2</v>
      </c>
      <c r="W9" s="70">
        <f>('2017-18 BOCES Budget'!C25+'2017-18 BOCES Budget'!D25)/'2017-18 BOCES Budget'!L25</f>
        <v>5.9041902846021482E-2</v>
      </c>
      <c r="X9" s="70">
        <f>('2017-18 BOCES Budget'!C26+'2017-18 BOCES Budget'!D26)/'2017-18 BOCES Budget'!L26</f>
        <v>6.2972172121940798E-2</v>
      </c>
      <c r="Y9" s="70">
        <f>('2017-18 BOCES Budget'!C27+'2017-18 BOCES Budget'!D27)/'2017-18 BOCES Budget'!L27</f>
        <v>5.5216434674692387E-2</v>
      </c>
      <c r="Z9" s="70">
        <f>('2017-18 BOCES Budget'!C28+'2017-18 BOCES Budget'!D28)/'2017-18 BOCES Budget'!L28</f>
        <v>0.13755049468894909</v>
      </c>
      <c r="AA9" s="70">
        <f>('2017-18 BOCES Budget'!C29+'2017-18 BOCES Budget'!D29)/'2017-18 BOCES Budget'!L29</f>
        <v>0.14784543364994784</v>
      </c>
      <c r="AB9" s="70">
        <f>('2017-18 BOCES Budget'!C30+'2017-18 BOCES Budget'!D30)/'2017-18 BOCES Budget'!L30</f>
        <v>0.13522821938887106</v>
      </c>
      <c r="AC9" s="70">
        <f>('2017-18 BOCES Budget'!C31+'2017-18 BOCES Budget'!D31)/'2017-18 BOCES Budget'!L31</f>
        <v>0.12218505561896927</v>
      </c>
      <c r="AD9" s="70">
        <f>('2017-18 BOCES Budget'!C32+'2017-18 BOCES Budget'!D32)/'2017-18 BOCES Budget'!L32</f>
        <v>6.0199644888516562E-2</v>
      </c>
      <c r="AE9" s="70">
        <f>('2017-18 BOCES Budget'!C33+'2017-18 BOCES Budget'!D33)/'2017-18 BOCES Budget'!L33</f>
        <v>0.13779013909666815</v>
      </c>
      <c r="AF9" s="70">
        <f>('2017-18 BOCES Budget'!C34+'2017-18 BOCES Budget'!D34)/'2017-18 BOCES Budget'!L34</f>
        <v>0.11799754800192554</v>
      </c>
      <c r="AG9" s="70">
        <f>('2017-18 BOCES Budget'!C35+'2017-18 BOCES Budget'!D35)/'2017-18 BOCES Budget'!L35</f>
        <v>0.12605585750767698</v>
      </c>
      <c r="AH9" s="70">
        <f>('2017-18 BOCES Budget'!C36+'2017-18 BOCES Budget'!D36)/'2017-18 BOCES Budget'!L36</f>
        <v>9.1456754842837829E-2</v>
      </c>
      <c r="AI9" s="70">
        <f>('2017-18 BOCES Budget'!C37+'2017-18 BOCES Budget'!D37)/'2017-18 BOCES Budget'!L37</f>
        <v>0.10129766433907676</v>
      </c>
      <c r="AJ9" s="70">
        <f>('2017-18 BOCES Budget'!C38+'2017-18 BOCES Budget'!D38)/'2017-18 BOCES Budget'!L38</f>
        <v>0.10699839903071827</v>
      </c>
      <c r="AK9" s="70">
        <f>('2017-18 BOCES Budget'!C39+'2017-18 BOCES Budget'!D39)/'2017-18 BOCES Budget'!L39</f>
        <v>8.6227357267763774E-2</v>
      </c>
      <c r="AL9" s="70">
        <f>('2017-18 BOCES Budget'!C40+'2017-18 BOCES Budget'!D40)/'2017-18 BOCES Budget'!L40</f>
        <v>9.3845480215673641E-2</v>
      </c>
      <c r="AM9" s="100"/>
      <c r="AN9" s="103">
        <f>AVERAGE(B9:AM9)</f>
        <v>0.10101738601881163</v>
      </c>
      <c r="AO9" s="103">
        <f>MEDIAN(B9:AM9)</f>
        <v>0.1069443968414631</v>
      </c>
    </row>
    <row r="10" spans="1:41" s="5" customFormat="1" ht="15.6" x14ac:dyDescent="0.3">
      <c r="A10" s="47" t="s">
        <v>53</v>
      </c>
      <c r="B10" s="79">
        <f>'2017-18 BOCES Budget'!L4</f>
        <v>123196808</v>
      </c>
      <c r="C10" s="79">
        <f>'2017-18 BOCES Budget'!L5</f>
        <v>109107265</v>
      </c>
      <c r="D10" s="79">
        <f>'2017-18 BOCES Budget'!L6</f>
        <v>71913000</v>
      </c>
      <c r="E10" s="79">
        <f>'2017-18 BOCES Budget'!L7</f>
        <v>36750857</v>
      </c>
      <c r="F10" s="79">
        <f>'2017-18 BOCES Budget'!L8</f>
        <v>37488155</v>
      </c>
      <c r="G10" s="79">
        <f>'2017-18 BOCES Budget'!L9</f>
        <v>51195708</v>
      </c>
      <c r="H10" s="79">
        <f>'2017-18 BOCES Budget'!L10</f>
        <v>64100820.949999988</v>
      </c>
      <c r="I10" s="79">
        <f>'2017-18 BOCES Budget'!L11</f>
        <v>345476705</v>
      </c>
      <c r="J10" s="79">
        <f>'2017-18 BOCES Budget'!L12</f>
        <v>123916120.02</v>
      </c>
      <c r="K10" s="79">
        <f>'2017-18 BOCES Budget'!L13</f>
        <v>89984520</v>
      </c>
      <c r="L10" s="79">
        <f>'2017-18 BOCES Budget'!L14</f>
        <v>22484770</v>
      </c>
      <c r="M10" s="79">
        <f>'2017-18 BOCES Budget'!L15</f>
        <v>47057034.130000003</v>
      </c>
      <c r="N10" s="79">
        <f>'2017-18 BOCES Budget'!L16</f>
        <v>47839670</v>
      </c>
      <c r="O10" s="79">
        <f>'2017-18 BOCES Budget'!L17</f>
        <v>32137994</v>
      </c>
      <c r="P10" s="79">
        <f>'2017-18 BOCES Budget'!L18</f>
        <v>49771700</v>
      </c>
      <c r="Q10" s="79">
        <f>'2017-18 BOCES Budget'!L19</f>
        <v>67992321</v>
      </c>
      <c r="R10" s="79">
        <f>'2017-18 BOCES Budget'!L20</f>
        <v>141743833</v>
      </c>
      <c r="S10" s="79">
        <f>'2017-18 BOCES Budget'!L21</f>
        <v>88701552.210000008</v>
      </c>
      <c r="T10" s="79">
        <f>'2017-18 BOCES Budget'!L22</f>
        <v>335947716</v>
      </c>
      <c r="U10" s="79">
        <f>'2017-18 BOCES Budget'!L23</f>
        <v>62217685.739999995</v>
      </c>
      <c r="V10" s="79">
        <f>'2017-18 BOCES Budget'!L24</f>
        <v>127214571</v>
      </c>
      <c r="W10" s="79">
        <f>'2017-18 BOCES Budget'!L25</f>
        <v>120833487</v>
      </c>
      <c r="X10" s="79">
        <f>'2017-18 BOCES Budget'!L26</f>
        <v>133277140</v>
      </c>
      <c r="Y10" s="79">
        <f>'2017-18 BOCES Budget'!L27</f>
        <v>59834613</v>
      </c>
      <c r="Z10" s="79">
        <f>'2017-18 BOCES Budget'!L28</f>
        <v>55030540</v>
      </c>
      <c r="AA10" s="79">
        <f>'2017-18 BOCES Budget'!L29</f>
        <v>26345812</v>
      </c>
      <c r="AB10" s="79">
        <f>'2017-18 BOCES Budget'!L30</f>
        <v>68464275</v>
      </c>
      <c r="AC10" s="79">
        <f>'2017-18 BOCES Budget'!L31</f>
        <v>63720886</v>
      </c>
      <c r="AD10" s="79">
        <f>'2017-18 BOCES Budget'!L32</f>
        <v>108335556</v>
      </c>
      <c r="AE10" s="79">
        <f>'2017-18 BOCES Budget'!L33</f>
        <v>61437669.309999995</v>
      </c>
      <c r="AF10" s="79">
        <f>'2017-18 BOCES Budget'!L34</f>
        <v>96721120</v>
      </c>
      <c r="AG10" s="79">
        <f>'2017-18 BOCES Budget'!L35</f>
        <v>30201992</v>
      </c>
      <c r="AH10" s="79">
        <f>'2017-18 BOCES Budget'!L36</f>
        <v>45045541</v>
      </c>
      <c r="AI10" s="79">
        <f>'2017-18 BOCES Budget'!L37</f>
        <v>49522899</v>
      </c>
      <c r="AJ10" s="79">
        <f>'2017-18 BOCES Budget'!L38</f>
        <v>74757212</v>
      </c>
      <c r="AK10" s="79">
        <f>'2017-18 BOCES Budget'!L39</f>
        <v>163510137</v>
      </c>
      <c r="AL10" s="79">
        <f>'2017-18 BOCES Budget'!L40</f>
        <v>169709569</v>
      </c>
      <c r="AM10" s="100">
        <f t="shared" si="0"/>
        <v>3402987254.3600001</v>
      </c>
      <c r="AN10" s="101"/>
      <c r="AO10" s="101"/>
    </row>
    <row r="11" spans="1:41" s="5" customFormat="1" ht="15.6" x14ac:dyDescent="0.3">
      <c r="A11" s="47" t="s">
        <v>77</v>
      </c>
      <c r="B11" s="79">
        <f>'2017-18 BOCES Budget'!L4/'2017-18 BOCES Budget'!B4</f>
        <v>1872.519576848249</v>
      </c>
      <c r="C11" s="79">
        <f>'2017-18 BOCES Budget'!L5/'2017-18 BOCES Budget'!B5</f>
        <v>3489.9806480504112</v>
      </c>
      <c r="D11" s="79">
        <f>'2017-18 BOCES Budget'!L6/'2017-18 BOCES Budget'!B6</f>
        <v>4050.5238256167622</v>
      </c>
      <c r="E11" s="79">
        <f>'2017-18 BOCES Budget'!L7/'2017-18 BOCES Budget'!B7</f>
        <v>2998.601256527415</v>
      </c>
      <c r="F11" s="79">
        <f>'2017-18 BOCES Budget'!L8/'2017-18 BOCES Budget'!B8</f>
        <v>2718.502900652647</v>
      </c>
      <c r="G11" s="79">
        <f>'2017-18 BOCES Budget'!L9/'2017-18 BOCES Budget'!B9</f>
        <v>4215.720355731225</v>
      </c>
      <c r="H11" s="79">
        <f>'2017-18 BOCES Budget'!L10/'2017-18 BOCES Budget'!B10</f>
        <v>1615.9327657053541</v>
      </c>
      <c r="I11" s="79">
        <f>'2017-18 BOCES Budget'!L11/'2017-18 BOCES Budget'!B11</f>
        <v>2150.2253376485965</v>
      </c>
      <c r="J11" s="79">
        <f>'2017-18 BOCES Budget'!L12/'2017-18 BOCES Budget'!B12</f>
        <v>1223.8145655480278</v>
      </c>
      <c r="K11" s="79">
        <f>'2017-18 BOCES Budget'!L13/'2017-18 BOCES Budget'!B13</f>
        <v>2471.8984699063262</v>
      </c>
      <c r="L11" s="79">
        <f>'2017-18 BOCES Budget'!L14/'2017-18 BOCES Budget'!B14</f>
        <v>2728.403106419124</v>
      </c>
      <c r="M11" s="79">
        <f>'2017-18 BOCES Budget'!L15/'2017-18 BOCES Budget'!B15</f>
        <v>2204.5928381353947</v>
      </c>
      <c r="N11" s="79">
        <f>'2017-18 BOCES Budget'!L16/'2017-18 BOCES Budget'!B16</f>
        <v>3028.4022282711908</v>
      </c>
      <c r="O11" s="79">
        <f>'2017-18 BOCES Budget'!L17/'2017-18 BOCES Budget'!B17</f>
        <v>3384.7281727224854</v>
      </c>
      <c r="P11" s="79">
        <f>'2017-18 BOCES Budget'!L18/'2017-18 BOCES Budget'!B18</f>
        <v>2132.829105245115</v>
      </c>
      <c r="Q11" s="79">
        <f>'2017-18 BOCES Budget'!L19/'2017-18 BOCES Budget'!B19</f>
        <v>4441.3300019596318</v>
      </c>
      <c r="R11" s="79">
        <f>'2017-18 BOCES Budget'!L20/'2017-18 BOCES Budget'!B20</f>
        <v>1930.7466287084208</v>
      </c>
      <c r="S11" s="79">
        <f>'2017-18 BOCES Budget'!L21/'2017-18 BOCES Budget'!B21</f>
        <v>2704.562984724213</v>
      </c>
      <c r="T11" s="79">
        <f>'2017-18 BOCES Budget'!L22/'2017-18 BOCES Budget'!B22</f>
        <v>1662.2763667671115</v>
      </c>
      <c r="U11" s="79">
        <f>'2017-18 BOCES Budget'!L23/'2017-18 BOCES Budget'!B23</f>
        <v>2653.3193628726171</v>
      </c>
      <c r="V11" s="79">
        <f>'2017-18 BOCES Budget'!L24/'2017-18 BOCES Budget'!B24</f>
        <v>1661.8493925538864</v>
      </c>
      <c r="W11" s="79">
        <f>'2017-18 BOCES Budget'!L25/'2017-18 BOCES Budget'!B25</f>
        <v>3361.5280420630947</v>
      </c>
      <c r="X11" s="79">
        <f>'2017-18 BOCES Budget'!L26/'2017-18 BOCES Budget'!B26</f>
        <v>2171.2386165550724</v>
      </c>
      <c r="Y11" s="79">
        <f>'2017-18 BOCES Budget'!L27/'2017-18 BOCES Budget'!B27</f>
        <v>1826.2304053229154</v>
      </c>
      <c r="Z11" s="79">
        <f>'2017-18 BOCES Budget'!L28/'2017-18 BOCES Budget'!B28</f>
        <v>2772.5987505038293</v>
      </c>
      <c r="AA11" s="79">
        <f>'2017-18 BOCES Budget'!L29/'2017-18 BOCES Budget'!B29</f>
        <v>3115.2668795080999</v>
      </c>
      <c r="AB11" s="79">
        <f>'2017-18 BOCES Budget'!L30/'2017-18 BOCES Budget'!B30</f>
        <v>1301.8496862521392</v>
      </c>
      <c r="AC11" s="79">
        <f>'2017-18 BOCES Budget'!L31/'2017-18 BOCES Budget'!B31</f>
        <v>1975.290182584705</v>
      </c>
      <c r="AD11" s="79">
        <f>'2017-18 BOCES Budget'!L32/'2017-18 BOCES Budget'!B32</f>
        <v>2587.7975348748328</v>
      </c>
      <c r="AE11" s="79">
        <f>'2017-18 BOCES Budget'!L33/'2017-18 BOCES Budget'!B33</f>
        <v>4007.152968301591</v>
      </c>
      <c r="AF11" s="79">
        <f>'2017-18 BOCES Budget'!L34/'2017-18 BOCES Budget'!B34</f>
        <v>3209.3811593722003</v>
      </c>
      <c r="AG11" s="79">
        <f>'2017-18 BOCES Budget'!L35/'2017-18 BOCES Budget'!B35</f>
        <v>3230.8506632434746</v>
      </c>
      <c r="AH11" s="79">
        <f>'2017-18 BOCES Budget'!L36/'2017-18 BOCES Budget'!B36</f>
        <v>3674.187683523654</v>
      </c>
      <c r="AI11" s="79">
        <f>'2017-18 BOCES Budget'!L37/'2017-18 BOCES Budget'!B37</f>
        <v>2370.3105824917438</v>
      </c>
      <c r="AJ11" s="79">
        <f>'2017-18 BOCES Budget'!L38/'2017-18 BOCES Budget'!B38</f>
        <v>1936.7153367875649</v>
      </c>
      <c r="AK11" s="79">
        <f>'2017-18 BOCES Budget'!L39/'2017-18 BOCES Budget'!B39</f>
        <v>1473.3430378720298</v>
      </c>
      <c r="AL11" s="79">
        <f>'2017-18 BOCES Budget'!L40/'2017-18 BOCES Budget'!B40</f>
        <v>2076.7709562152768</v>
      </c>
      <c r="AM11" s="100"/>
      <c r="AN11" s="102">
        <f>AVERAGE(B11:AM11)</f>
        <v>2606.2506047590928</v>
      </c>
      <c r="AO11" s="102">
        <f>MEDIAN(B11:AM11)</f>
        <v>2587.7975348748328</v>
      </c>
    </row>
    <row r="12" spans="1:41" s="5" customFormat="1" ht="28.8" x14ac:dyDescent="0.55000000000000004">
      <c r="A12" s="30"/>
      <c r="B12" s="71"/>
      <c r="C12" s="72"/>
      <c r="D12" s="32"/>
      <c r="E12" s="32"/>
      <c r="F12" s="65"/>
      <c r="G12" s="65"/>
      <c r="H12" s="65"/>
      <c r="I12" s="65"/>
      <c r="J12" s="65"/>
      <c r="K12" s="56"/>
      <c r="L12" s="57"/>
      <c r="M12" s="66"/>
      <c r="N12" s="66"/>
      <c r="O12" s="35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104"/>
      <c r="AN12" s="105"/>
      <c r="AO12" s="105"/>
    </row>
    <row r="13" spans="1:41" s="5" customFormat="1" ht="15.6" x14ac:dyDescent="0.3">
      <c r="A13" s="45" t="s">
        <v>80</v>
      </c>
      <c r="B13" s="79">
        <f>'2017-18 BOCES Budget'!C4</f>
        <v>8580816</v>
      </c>
      <c r="C13" s="79">
        <f>'2017-18 BOCES Budget'!C5</f>
        <v>3122359</v>
      </c>
      <c r="D13" s="79">
        <f>'2017-18 BOCES Budget'!C6</f>
        <v>2440000</v>
      </c>
      <c r="E13" s="79">
        <f>'2017-18 BOCES Budget'!C7</f>
        <v>1897993</v>
      </c>
      <c r="F13" s="79">
        <f>'2017-18 BOCES Budget'!C8</f>
        <v>4174213</v>
      </c>
      <c r="G13" s="79">
        <f>'2017-18 BOCES Budget'!C9</f>
        <v>2277297</v>
      </c>
      <c r="H13" s="79">
        <f>'2017-18 BOCES Budget'!C10</f>
        <v>5824434.8899999997</v>
      </c>
      <c r="I13" s="79">
        <f>'2017-18 BOCES Budget'!C11</f>
        <v>38625211</v>
      </c>
      <c r="J13" s="79">
        <f>'2017-18 BOCES Budget'!C12</f>
        <v>3357943</v>
      </c>
      <c r="K13" s="79">
        <f>'2017-18 BOCES Budget'!C13</f>
        <v>3196713</v>
      </c>
      <c r="L13" s="79">
        <f>'2017-18 BOCES Budget'!C14</f>
        <v>2227550</v>
      </c>
      <c r="M13" s="79">
        <f>'2017-18 BOCES Budget'!C15</f>
        <v>2622862</v>
      </c>
      <c r="N13" s="79">
        <f>'2017-18 BOCES Budget'!C16</f>
        <v>2828614</v>
      </c>
      <c r="O13" s="79">
        <f>'2017-18 BOCES Budget'!C17</f>
        <v>2843028</v>
      </c>
      <c r="P13" s="79">
        <f>'2017-18 BOCES Budget'!C18</f>
        <v>4011629</v>
      </c>
      <c r="Q13" s="79">
        <f>'2017-18 BOCES Budget'!C19</f>
        <v>4297774</v>
      </c>
      <c r="R13" s="79">
        <f>'2017-18 BOCES Budget'!C20</f>
        <v>5777091</v>
      </c>
      <c r="S13" s="79">
        <f>'2017-18 BOCES Budget'!C21</f>
        <v>7115676</v>
      </c>
      <c r="T13" s="79">
        <f>'2017-18 BOCES Budget'!C22</f>
        <v>21128180</v>
      </c>
      <c r="U13" s="79">
        <f>'2017-18 BOCES Budget'!C23</f>
        <v>3608360.65</v>
      </c>
      <c r="V13" s="79">
        <f>'2017-18 BOCES Budget'!C24</f>
        <v>7430000</v>
      </c>
      <c r="W13" s="79">
        <f>'2017-18 BOCES Budget'!C25</f>
        <v>3271139</v>
      </c>
      <c r="X13" s="79">
        <f>'2017-18 BOCES Budget'!C26</f>
        <v>6460528</v>
      </c>
      <c r="Y13" s="79">
        <f>'2017-18 BOCES Budget'!C27</f>
        <v>2566271</v>
      </c>
      <c r="Z13" s="79">
        <f>'2017-18 BOCES Budget'!C28</f>
        <v>6945128</v>
      </c>
      <c r="AA13" s="79">
        <f>'2017-18 BOCES Budget'!C29</f>
        <v>3253143</v>
      </c>
      <c r="AB13" s="79">
        <f>'2017-18 BOCES Budget'!C30</f>
        <v>9002302</v>
      </c>
      <c r="AC13" s="79">
        <f>'2017-18 BOCES Budget'!C31</f>
        <v>6102375</v>
      </c>
      <c r="AD13" s="79">
        <f>'2017-18 BOCES Budget'!C32</f>
        <v>5195577</v>
      </c>
      <c r="AE13" s="79">
        <f>'2017-18 BOCES Budget'!C33</f>
        <v>6341752</v>
      </c>
      <c r="AF13" s="79">
        <f>'2017-18 BOCES Budget'!C34</f>
        <v>9033127</v>
      </c>
      <c r="AG13" s="79">
        <f>'2017-18 BOCES Budget'!C35</f>
        <v>2828374</v>
      </c>
      <c r="AH13" s="79">
        <f>'2017-18 BOCES Budget'!C36</f>
        <v>3807103</v>
      </c>
      <c r="AI13" s="79">
        <f>'2017-18 BOCES Budget'!C37</f>
        <v>4092407</v>
      </c>
      <c r="AJ13" s="79">
        <f>'2017-18 BOCES Budget'!C38</f>
        <v>6387728</v>
      </c>
      <c r="AK13" s="79">
        <f>'2017-18 BOCES Budget'!C39</f>
        <v>10850180</v>
      </c>
      <c r="AL13" s="79">
        <f>'2017-18 BOCES Budget'!C40</f>
        <v>12674476</v>
      </c>
      <c r="AM13" s="100">
        <f t="shared" si="0"/>
        <v>236199354.54000002</v>
      </c>
      <c r="AN13" s="101"/>
      <c r="AO13" s="101"/>
    </row>
    <row r="14" spans="1:41" s="5" customFormat="1" ht="15.6" x14ac:dyDescent="0.3">
      <c r="A14" s="45" t="s">
        <v>81</v>
      </c>
      <c r="B14" s="79">
        <f>'2017-18 BOCES Budget'!C4/'2017-18 BOCES Budget'!B4</f>
        <v>130.42339494163423</v>
      </c>
      <c r="C14" s="79">
        <f>'2017-18 BOCES Budget'!C5/'2017-18 BOCES Budget'!B5</f>
        <v>99.873940440776636</v>
      </c>
      <c r="D14" s="79">
        <f>'2017-18 BOCES Budget'!C6/'2017-18 BOCES Budget'!B6</f>
        <v>137.4338177312155</v>
      </c>
      <c r="E14" s="79">
        <f>'2017-18 BOCES Budget'!C7/'2017-18 BOCES Budget'!B7</f>
        <v>154.86235313315927</v>
      </c>
      <c r="F14" s="79">
        <f>'2017-18 BOCES Budget'!C8/'2017-18 BOCES Budget'!B8</f>
        <v>302.69854967367655</v>
      </c>
      <c r="G14" s="79">
        <f>'2017-18 BOCES Budget'!C9/'2017-18 BOCES Budget'!B9</f>
        <v>187.52445652173913</v>
      </c>
      <c r="H14" s="79">
        <f>'2017-18 BOCES Budget'!C10/'2017-18 BOCES Budget'!B10</f>
        <v>146.82955757789654</v>
      </c>
      <c r="I14" s="79">
        <f>'2017-18 BOCES Budget'!C11/'2017-18 BOCES Budget'!B11</f>
        <v>240.40089002302858</v>
      </c>
      <c r="J14" s="79">
        <f>'2017-18 BOCES Budget'!C12/'2017-18 BOCES Budget'!B12</f>
        <v>33.163558970509804</v>
      </c>
      <c r="K14" s="79">
        <f>'2017-18 BOCES Budget'!C13/'2017-18 BOCES Budget'!B13</f>
        <v>87.814548251517735</v>
      </c>
      <c r="L14" s="79">
        <f>'2017-18 BOCES Budget'!C14/'2017-18 BOCES Budget'!B14</f>
        <v>270.30093435262711</v>
      </c>
      <c r="M14" s="79">
        <f>'2017-18 BOCES Budget'!C15/'2017-18 BOCES Budget'!B15</f>
        <v>122.87945654720075</v>
      </c>
      <c r="N14" s="79">
        <f>'2017-18 BOCES Budget'!C16/'2017-18 BOCES Budget'!B16</f>
        <v>179.06020130404508</v>
      </c>
      <c r="O14" s="79">
        <f>'2017-18 BOCES Budget'!C17/'2017-18 BOCES Budget'!B17</f>
        <v>299.42369668246448</v>
      </c>
      <c r="P14" s="79">
        <f>'2017-18 BOCES Budget'!C18/'2017-18 BOCES Budget'!B18</f>
        <v>171.90731059307507</v>
      </c>
      <c r="Q14" s="79">
        <f>'2017-18 BOCES Budget'!C19/'2017-18 BOCES Budget'!B19</f>
        <v>280.73512313018483</v>
      </c>
      <c r="R14" s="79">
        <f>'2017-18 BOCES Budget'!C20/'2017-18 BOCES Budget'!B20</f>
        <v>78.691952488626143</v>
      </c>
      <c r="S14" s="79">
        <f>'2017-18 BOCES Budget'!C21/'2017-18 BOCES Budget'!B21</f>
        <v>216.96118547428119</v>
      </c>
      <c r="T14" s="79">
        <f>'2017-18 BOCES Budget'!C22/'2017-18 BOCES Budget'!B22</f>
        <v>104.54267915547177</v>
      </c>
      <c r="U14" s="79">
        <f>'2017-18 BOCES Budget'!C23/'2017-18 BOCES Budget'!B23</f>
        <v>153.8812166830142</v>
      </c>
      <c r="V14" s="79">
        <f>'2017-18 BOCES Budget'!C24/'2017-18 BOCES Budget'!B24</f>
        <v>97.060744611365124</v>
      </c>
      <c r="W14" s="79">
        <f>'2017-18 BOCES Budget'!C25/'2017-18 BOCES Budget'!B25</f>
        <v>91.001474433873028</v>
      </c>
      <c r="X14" s="79">
        <f>'2017-18 BOCES Budget'!C26/'2017-18 BOCES Budget'!B26</f>
        <v>105.24946646465634</v>
      </c>
      <c r="Y14" s="79">
        <f>'2017-18 BOCES Budget'!C27/'2017-18 BOCES Budget'!B27</f>
        <v>78.325937004028816</v>
      </c>
      <c r="Z14" s="79">
        <f>'2017-18 BOCES Budget'!C28/'2017-18 BOCES Budget'!B28</f>
        <v>349.91575977428454</v>
      </c>
      <c r="AA14" s="79">
        <f>'2017-18 BOCES Budget'!C29/'2017-18 BOCES Budget'!B29</f>
        <v>384.66867683575737</v>
      </c>
      <c r="AB14" s="79">
        <f>'2017-18 BOCES Budget'!C30/'2017-18 BOCES Budget'!B30</f>
        <v>171.17896938581478</v>
      </c>
      <c r="AC14" s="79">
        <f>'2017-18 BOCES Budget'!C31/'2017-18 BOCES Budget'!B31</f>
        <v>189.1681391239654</v>
      </c>
      <c r="AD14" s="79">
        <f>'2017-18 BOCES Budget'!C32/'2017-18 BOCES Budget'!B32</f>
        <v>124.10608159755398</v>
      </c>
      <c r="AE14" s="79">
        <f>'2017-18 BOCES Budget'!C33/'2017-18 BOCES Budget'!B33</f>
        <v>413.62848943386382</v>
      </c>
      <c r="AF14" s="79">
        <f>'2017-18 BOCES Budget'!C34/'2017-18 BOCES Budget'!B34</f>
        <v>299.73544148389021</v>
      </c>
      <c r="AG14" s="79">
        <f>'2017-18 BOCES Budget'!C35/'2017-18 BOCES Budget'!B35</f>
        <v>302.56461275139065</v>
      </c>
      <c r="AH14" s="79">
        <f>'2017-18 BOCES Budget'!C36/'2017-18 BOCES Budget'!B36</f>
        <v>310.53042414355627</v>
      </c>
      <c r="AI14" s="79">
        <f>'2017-18 BOCES Budget'!C37/'2017-18 BOCES Budget'!B37</f>
        <v>195.87455128511942</v>
      </c>
      <c r="AJ14" s="79">
        <f>'2017-18 BOCES Budget'!C38/'2017-18 BOCES Budget'!B38</f>
        <v>165.48518134715025</v>
      </c>
      <c r="AK14" s="79">
        <f>'2017-18 BOCES Budget'!C39/'2017-18 BOCES Budget'!B39</f>
        <v>97.767865992665278</v>
      </c>
      <c r="AL14" s="79">
        <f>'2017-18 BOCES Budget'!C40/'2017-18 BOCES Budget'!B40</f>
        <v>155.10017376832522</v>
      </c>
      <c r="AM14" s="100"/>
      <c r="AN14" s="102">
        <f>AVERAGE(B14:AM14)</f>
        <v>187.31813008414611</v>
      </c>
      <c r="AO14" s="102">
        <f>MEDIAN(B14:AM14)</f>
        <v>165.48518134715025</v>
      </c>
    </row>
    <row r="15" spans="1:41" s="5" customFormat="1" ht="15.6" x14ac:dyDescent="0.3">
      <c r="A15" s="52" t="s">
        <v>59</v>
      </c>
      <c r="B15" s="70">
        <f>'2017-18 BOCES Budget'!C4/'2017-18 BOCES Budget'!L4</f>
        <v>6.9651285120958653E-2</v>
      </c>
      <c r="C15" s="70">
        <f>'2017-18 BOCES Budget'!C5/'2017-18 BOCES Budget'!L5</f>
        <v>2.8617333593688742E-2</v>
      </c>
      <c r="D15" s="70">
        <f>'2017-18 BOCES Budget'!C6/'2017-18 BOCES Budget'!L6</f>
        <v>3.3929887502954961E-2</v>
      </c>
      <c r="E15" s="70">
        <f>'2017-18 BOCES Budget'!C7/'2017-18 BOCES Budget'!L7</f>
        <v>5.1644863683042823E-2</v>
      </c>
      <c r="F15" s="70">
        <f>'2017-18 BOCES Budget'!C8/'2017-18 BOCES Budget'!L8</f>
        <v>0.11134751763590393</v>
      </c>
      <c r="G15" s="70">
        <f>'2017-18 BOCES Budget'!C9/'2017-18 BOCES Budget'!L9</f>
        <v>4.4482185889489018E-2</v>
      </c>
      <c r="H15" s="70">
        <f>'2017-18 BOCES Budget'!C10/'2017-18 BOCES Budget'!L10</f>
        <v>9.0863655155730125E-2</v>
      </c>
      <c r="I15" s="70">
        <f>'2017-18 BOCES Budget'!C11/'2017-18 BOCES Budget'!L11</f>
        <v>0.11180264961714279</v>
      </c>
      <c r="J15" s="70">
        <f>'2017-18 BOCES Budget'!C12/'2017-18 BOCES Budget'!L12</f>
        <v>2.7098516314568513E-2</v>
      </c>
      <c r="K15" s="70">
        <f>'2017-18 BOCES Budget'!C13/'2017-18 BOCES Budget'!L13</f>
        <v>3.5525143658042518E-2</v>
      </c>
      <c r="L15" s="70">
        <f>'2017-18 BOCES Budget'!C14/'2017-18 BOCES Budget'!L14</f>
        <v>9.9069281117841093E-2</v>
      </c>
      <c r="M15" s="70">
        <f>'2017-18 BOCES Budget'!C15/'2017-18 BOCES Budget'!L15</f>
        <v>5.5737936920420186E-2</v>
      </c>
      <c r="N15" s="70">
        <f>'2017-18 BOCES Budget'!C16/'2017-18 BOCES Budget'!L16</f>
        <v>5.9126954680080362E-2</v>
      </c>
      <c r="O15" s="70">
        <f>'2017-18 BOCES Budget'!C17/'2017-18 BOCES Budget'!L17</f>
        <v>8.846314427714437E-2</v>
      </c>
      <c r="P15" s="70">
        <f>'2017-18 BOCES Budget'!C18/'2017-18 BOCES Budget'!L18</f>
        <v>8.0600602350331618E-2</v>
      </c>
      <c r="Q15" s="70">
        <f>'2017-18 BOCES Budget'!C19/'2017-18 BOCES Budget'!L19</f>
        <v>6.3209696871504059E-2</v>
      </c>
      <c r="R15" s="70">
        <f>'2017-18 BOCES Budget'!C20/'2017-18 BOCES Budget'!L20</f>
        <v>4.0757265256118759E-2</v>
      </c>
      <c r="S15" s="70">
        <f>'2017-18 BOCES Budget'!C21/'2017-18 BOCES Budget'!L21</f>
        <v>8.0220422559841006E-2</v>
      </c>
      <c r="T15" s="70">
        <f>'2017-18 BOCES Budget'!C22/'2017-18 BOCES Budget'!L22</f>
        <v>6.2891274426762289E-2</v>
      </c>
      <c r="U15" s="70">
        <f>'2017-18 BOCES Budget'!C23/'2017-18 BOCES Budget'!L23</f>
        <v>5.7995738785252993E-2</v>
      </c>
      <c r="V15" s="70">
        <f>'2017-18 BOCES Budget'!C24/'2017-18 BOCES Budget'!L24</f>
        <v>5.8405259252888572E-2</v>
      </c>
      <c r="W15" s="70">
        <f>'2017-18 BOCES Budget'!C25/'2017-18 BOCES Budget'!L25</f>
        <v>2.7071460744983716E-2</v>
      </c>
      <c r="X15" s="70">
        <f>'2017-18 BOCES Budget'!C26/'2017-18 BOCES Budget'!L26</f>
        <v>4.8474389531468036E-2</v>
      </c>
      <c r="Y15" s="70">
        <f>'2017-18 BOCES Budget'!C27/'2017-18 BOCES Budget'!L27</f>
        <v>4.2889405836050117E-2</v>
      </c>
      <c r="Z15" s="70">
        <f>'2017-18 BOCES Budget'!C28/'2017-18 BOCES Budget'!L28</f>
        <v>0.12620497636403349</v>
      </c>
      <c r="AA15" s="70">
        <f>'2017-18 BOCES Budget'!C29/'2017-18 BOCES Budget'!L29</f>
        <v>0.12347856274082575</v>
      </c>
      <c r="AB15" s="70">
        <f>'2017-18 BOCES Budget'!C30/'2017-18 BOCES Budget'!L30</f>
        <v>0.13148904300819661</v>
      </c>
      <c r="AC15" s="70">
        <f>'2017-18 BOCES Budget'!C31/'2017-18 BOCES Budget'!L31</f>
        <v>9.5767265382970354E-2</v>
      </c>
      <c r="AD15" s="70">
        <f>'2017-18 BOCES Budget'!C32/'2017-18 BOCES Budget'!L32</f>
        <v>4.7958188353230957E-2</v>
      </c>
      <c r="AE15" s="70">
        <f>'2017-18 BOCES Budget'!C33/'2017-18 BOCES Budget'!L33</f>
        <v>0.10322253547739603</v>
      </c>
      <c r="AF15" s="70">
        <f>'2017-18 BOCES Budget'!C34/'2017-18 BOCES Budget'!L34</f>
        <v>9.339353183668675E-2</v>
      </c>
      <c r="AG15" s="70">
        <f>'2017-18 BOCES Budget'!C35/'2017-18 BOCES Budget'!L35</f>
        <v>9.3648591126042277E-2</v>
      </c>
      <c r="AH15" s="70">
        <f>'2017-18 BOCES Budget'!C36/'2017-18 BOCES Budget'!L36</f>
        <v>8.4516756053612502E-2</v>
      </c>
      <c r="AI15" s="70">
        <f>'2017-18 BOCES Budget'!C37/'2017-18 BOCES Budget'!L37</f>
        <v>8.2636660668835238E-2</v>
      </c>
      <c r="AJ15" s="70">
        <f>'2017-18 BOCES Budget'!C38/'2017-18 BOCES Budget'!L38</f>
        <v>8.5446311186671869E-2</v>
      </c>
      <c r="AK15" s="70">
        <f>'2017-18 BOCES Budget'!C39/'2017-18 BOCES Budget'!L39</f>
        <v>6.6357843000278319E-2</v>
      </c>
      <c r="AL15" s="70">
        <f>'2017-18 BOCES Budget'!C40/'2017-18 BOCES Budget'!L40</f>
        <v>7.4683331497942818E-2</v>
      </c>
      <c r="AM15" s="100"/>
      <c r="AN15" s="103">
        <f>AVERAGE(B15:AM15)</f>
        <v>7.2396742364295455E-2</v>
      </c>
      <c r="AO15" s="103">
        <f>MEDIAN(B15:AM15)</f>
        <v>6.9651285120958653E-2</v>
      </c>
    </row>
    <row r="16" spans="1:41" s="5" customFormat="1" ht="15.6" x14ac:dyDescent="0.3">
      <c r="A16" s="45" t="s">
        <v>38</v>
      </c>
      <c r="B16" s="79">
        <f>'2017-18 BOCES Budget'!D4</f>
        <v>2298750</v>
      </c>
      <c r="C16" s="79">
        <f>'2017-18 BOCES Budget'!D5</f>
        <v>1890129</v>
      </c>
      <c r="D16" s="79">
        <f>'2017-18 BOCES Budget'!D6</f>
        <v>2830000</v>
      </c>
      <c r="E16" s="79">
        <f>'2017-18 BOCES Budget'!D7</f>
        <v>223802</v>
      </c>
      <c r="F16" s="79">
        <f>'2017-18 BOCES Budget'!D8</f>
        <v>553548</v>
      </c>
      <c r="G16" s="79">
        <f>'2017-18 BOCES Budget'!D9</f>
        <v>4493085</v>
      </c>
      <c r="H16" s="79">
        <f>'2017-18 BOCES Budget'!D10</f>
        <v>1566679.26</v>
      </c>
      <c r="I16" s="79">
        <f>'2017-18 BOCES Budget'!D11</f>
        <v>5783730</v>
      </c>
      <c r="J16" s="79">
        <f>'2017-18 BOCES Budget'!D12</f>
        <v>2797119</v>
      </c>
      <c r="K16" s="79">
        <f>'2017-18 BOCES Budget'!D13</f>
        <v>12026338</v>
      </c>
      <c r="L16" s="79">
        <f>'2017-18 BOCES Budget'!D14</f>
        <v>309763</v>
      </c>
      <c r="M16" s="79">
        <f>'2017-18 BOCES Budget'!D15</f>
        <v>3734811</v>
      </c>
      <c r="N16" s="79">
        <f>'2017-18 BOCES Budget'!D16</f>
        <v>2502852</v>
      </c>
      <c r="O16" s="79">
        <f>'2017-18 BOCES Budget'!D17</f>
        <v>1754834</v>
      </c>
      <c r="P16" s="79">
        <f>'2017-18 BOCES Budget'!D18</f>
        <v>330740</v>
      </c>
      <c r="Q16" s="79">
        <f>'2017-18 BOCES Budget'!D19</f>
        <v>1738700</v>
      </c>
      <c r="R16" s="79">
        <f>'2017-18 BOCES Budget'!D20</f>
        <v>3897814</v>
      </c>
      <c r="S16" s="79">
        <f>'2017-18 BOCES Budget'!D21</f>
        <v>2370458</v>
      </c>
      <c r="T16" s="79">
        <f>'2017-18 BOCES Budget'!D22</f>
        <v>7755616</v>
      </c>
      <c r="U16" s="79">
        <f>'2017-18 BOCES Budget'!D23</f>
        <v>3098920.25</v>
      </c>
      <c r="V16" s="79">
        <f>'2017-18 BOCES Budget'!D24</f>
        <v>450000</v>
      </c>
      <c r="W16" s="79">
        <f>'2017-18 BOCES Budget'!D25</f>
        <v>3863100</v>
      </c>
      <c r="X16" s="79">
        <f>'2017-18 BOCES Budget'!D26</f>
        <v>1932223</v>
      </c>
      <c r="Y16" s="79">
        <f>'2017-18 BOCES Budget'!D27</f>
        <v>737583</v>
      </c>
      <c r="Z16" s="79">
        <f>'2017-18 BOCES Budget'!D28</f>
        <v>624350</v>
      </c>
      <c r="AA16" s="79">
        <f>'2017-18 BOCES Budget'!D29</f>
        <v>641965</v>
      </c>
      <c r="AB16" s="79">
        <f>'2017-18 BOCES Budget'!D30</f>
        <v>256000</v>
      </c>
      <c r="AC16" s="79">
        <f>'2017-18 BOCES Budget'!D31</f>
        <v>1683365</v>
      </c>
      <c r="AD16" s="79">
        <f>'2017-18 BOCES Budget'!D32</f>
        <v>1326185</v>
      </c>
      <c r="AE16" s="79">
        <f>'2017-18 BOCES Budget'!D33</f>
        <v>2123753</v>
      </c>
      <c r="AF16" s="79">
        <f>'2017-18 BOCES Budget'!D34</f>
        <v>2379728</v>
      </c>
      <c r="AG16" s="79">
        <f>'2017-18 BOCES Budget'!D35</f>
        <v>978764</v>
      </c>
      <c r="AH16" s="79">
        <f>'2017-18 BOCES Budget'!D36</f>
        <v>312616</v>
      </c>
      <c r="AI16" s="79">
        <f>'2017-18 BOCES Budget'!D37</f>
        <v>924147</v>
      </c>
      <c r="AJ16" s="79">
        <f>'2017-18 BOCES Budget'!D38</f>
        <v>1611174</v>
      </c>
      <c r="AK16" s="79">
        <f>'2017-18 BOCES Budget'!D39</f>
        <v>3248867</v>
      </c>
      <c r="AL16" s="79">
        <f>'2017-18 BOCES Budget'!D40</f>
        <v>3252000</v>
      </c>
      <c r="AM16" s="100">
        <f t="shared" si="0"/>
        <v>88303508.50999999</v>
      </c>
      <c r="AN16" s="101"/>
      <c r="AO16" s="101"/>
    </row>
    <row r="17" spans="1:41" s="5" customFormat="1" ht="15.6" x14ac:dyDescent="0.3">
      <c r="A17" s="45" t="s">
        <v>56</v>
      </c>
      <c r="B17" s="79">
        <f>'2017-18 BOCES Budget'!D4/'2017-18 BOCES Budget'!B4</f>
        <v>34.939658317120625</v>
      </c>
      <c r="C17" s="79">
        <f>'2017-18 BOCES Budget'!D5/'2017-18 BOCES Budget'!B5</f>
        <v>60.458977065540736</v>
      </c>
      <c r="D17" s="79">
        <f>'2017-18 BOCES Budget'!D6/'2017-18 BOCES Budget'!B6</f>
        <v>159.40069843415569</v>
      </c>
      <c r="E17" s="79">
        <f>'2017-18 BOCES Budget'!D7/'2017-18 BOCES Budget'!B7</f>
        <v>18.260607049608357</v>
      </c>
      <c r="F17" s="79">
        <f>'2017-18 BOCES Budget'!D8/'2017-18 BOCES Budget'!B8</f>
        <v>40.141261783901378</v>
      </c>
      <c r="G17" s="79">
        <f>'2017-18 BOCES Budget'!D9/'2017-18 BOCES Budget'!B9</f>
        <v>369.98394268774706</v>
      </c>
      <c r="H17" s="79">
        <f>'2017-18 BOCES Budget'!D10/'2017-18 BOCES Budget'!B10</f>
        <v>39.494788242412021</v>
      </c>
      <c r="I17" s="79">
        <f>'2017-18 BOCES Budget'!D11/'2017-18 BOCES Budget'!B11</f>
        <v>35.99757266446754</v>
      </c>
      <c r="J17" s="79">
        <f>'2017-18 BOCES Budget'!D12/'2017-18 BOCES Budget'!B12</f>
        <v>27.624775317518321</v>
      </c>
      <c r="K17" s="79">
        <f>'2017-18 BOCES Budget'!D13/'2017-18 BOCES Budget'!B13</f>
        <v>330.36667307639482</v>
      </c>
      <c r="L17" s="79">
        <f>'2017-18 BOCES Budget'!D14/'2017-18 BOCES Budget'!B14</f>
        <v>37.588035432593131</v>
      </c>
      <c r="M17" s="79">
        <f>'2017-18 BOCES Budget'!D15/'2017-18 BOCES Budget'!B15</f>
        <v>174.97357695010541</v>
      </c>
      <c r="N17" s="79">
        <f>'2017-18 BOCES Budget'!D16/'2017-18 BOCES Budget'!B16</f>
        <v>158.43843767804015</v>
      </c>
      <c r="O17" s="79">
        <f>'2017-18 BOCES Budget'!D17/'2017-18 BOCES Budget'!B17</f>
        <v>184.81664033701949</v>
      </c>
      <c r="P17" s="79">
        <f>'2017-18 BOCES Budget'!D18/'2017-18 BOCES Budget'!B18</f>
        <v>14.172951662667124</v>
      </c>
      <c r="Q17" s="79">
        <f>'2017-18 BOCES Budget'!D19/'2017-18 BOCES Budget'!B19</f>
        <v>113.57371480828272</v>
      </c>
      <c r="R17" s="79">
        <f>'2017-18 BOCES Budget'!D20/'2017-18 BOCES Budget'!B20</f>
        <v>53.093606124172503</v>
      </c>
      <c r="S17" s="79">
        <f>'2017-18 BOCES Budget'!D21/'2017-18 BOCES Budget'!B21</f>
        <v>72.27667164679697</v>
      </c>
      <c r="T17" s="79">
        <f>'2017-18 BOCES Budget'!D22/'2017-18 BOCES Budget'!B22</f>
        <v>38.374951138292239</v>
      </c>
      <c r="U17" s="79">
        <f>'2017-18 BOCES Budget'!D23/'2017-18 BOCES Budget'!B23</f>
        <v>132.15575291057189</v>
      </c>
      <c r="V17" s="79">
        <f>'2017-18 BOCES Budget'!D24/'2017-18 BOCES Budget'!B24</f>
        <v>5.8785107772697582</v>
      </c>
      <c r="W17" s="79">
        <f>'2017-18 BOCES Budget'!D25/'2017-18 BOCES Budget'!B25</f>
        <v>107.46953763979302</v>
      </c>
      <c r="X17" s="79">
        <f>'2017-18 BOCES Budget'!D26/'2017-18 BOCES Budget'!B26</f>
        <v>31.478145414854275</v>
      </c>
      <c r="Y17" s="79">
        <f>'2017-18 BOCES Budget'!D27/'2017-18 BOCES Budget'!B27</f>
        <v>22.511994872420949</v>
      </c>
      <c r="Z17" s="79">
        <f>'2017-18 BOCES Budget'!D28/'2017-18 BOCES Budget'!B28</f>
        <v>31.456569931479244</v>
      </c>
      <c r="AA17" s="79">
        <f>'2017-18 BOCES Budget'!D29/'2017-18 BOCES Budget'!B29</f>
        <v>75.909305900437502</v>
      </c>
      <c r="AB17" s="79">
        <f>'2017-18 BOCES Budget'!D30/'2017-18 BOCES Budget'!B30</f>
        <v>4.8678455980224378</v>
      </c>
      <c r="AC17" s="79">
        <f>'2017-18 BOCES Budget'!D31/'2017-18 BOCES Budget'!B31</f>
        <v>52.182801698750737</v>
      </c>
      <c r="AD17" s="79">
        <f>'2017-18 BOCES Budget'!D32/'2017-18 BOCES Budget'!B32</f>
        <v>31.678411045289508</v>
      </c>
      <c r="AE17" s="79">
        <f>'2017-18 BOCES Budget'!D33/'2017-18 BOCES Budget'!B33</f>
        <v>138.51767545003912</v>
      </c>
      <c r="AF17" s="79">
        <f>'2017-18 BOCES Budget'!D34/'2017-18 BOCES Budget'!B34</f>
        <v>78.963665925606392</v>
      </c>
      <c r="AG17" s="79">
        <f>'2017-18 BOCES Budget'!D35/'2017-18 BOCES Budget'!B35</f>
        <v>104.70303808301242</v>
      </c>
      <c r="AH17" s="79">
        <f>'2017-18 BOCES Budget'!D36/'2017-18 BOCES Budget'!B36</f>
        <v>25.498858075040783</v>
      </c>
      <c r="AI17" s="79">
        <f>'2017-18 BOCES Budget'!D37/'2017-18 BOCES Budget'!B37</f>
        <v>44.232374479490737</v>
      </c>
      <c r="AJ17" s="79">
        <f>'2017-18 BOCES Budget'!D38/'2017-18 BOCES Budget'!B38</f>
        <v>41.740259067357513</v>
      </c>
      <c r="AK17" s="79">
        <f>'2017-18 BOCES Budget'!D39/'2017-18 BOCES Budget'!B39</f>
        <v>29.274610511898647</v>
      </c>
      <c r="AL17" s="79">
        <f>'2017-18 BOCES Budget'!D40/'2017-18 BOCES Budget'!B40</f>
        <v>39.79539391566118</v>
      </c>
      <c r="AM17" s="100"/>
      <c r="AN17" s="102">
        <f>AVERAGE(B17:AM17)</f>
        <v>80.061953830103576</v>
      </c>
      <c r="AO17" s="102">
        <f>MEDIAN(B17:AM17)</f>
        <v>41.740259067357513</v>
      </c>
    </row>
    <row r="18" spans="1:41" s="5" customFormat="1" ht="15.6" x14ac:dyDescent="0.3">
      <c r="A18" s="45" t="s">
        <v>70</v>
      </c>
      <c r="B18" s="70">
        <f>'2017-18 BOCES Budget'!D4/'2017-18 BOCES Budget'!L4</f>
        <v>1.8659168507028201E-2</v>
      </c>
      <c r="C18" s="70">
        <f>'2017-18 BOCES Budget'!D5/'2017-18 BOCES Budget'!L5</f>
        <v>1.7323585189308887E-2</v>
      </c>
      <c r="D18" s="70">
        <f>'2017-18 BOCES Budget'!D6/'2017-18 BOCES Budget'!L6</f>
        <v>3.9353107226787927E-2</v>
      </c>
      <c r="E18" s="70">
        <f>'2017-18 BOCES Budget'!D7/'2017-18 BOCES Budget'!L7</f>
        <v>6.0897083297948669E-3</v>
      </c>
      <c r="F18" s="70">
        <f>'2017-18 BOCES Budget'!D8/'2017-18 BOCES Budget'!L8</f>
        <v>1.4765944069533431E-2</v>
      </c>
      <c r="G18" s="70">
        <f>'2017-18 BOCES Budget'!D9/'2017-18 BOCES Budget'!L9</f>
        <v>8.7762923407563781E-2</v>
      </c>
      <c r="H18" s="70">
        <f>'2017-18 BOCES Budget'!D10/'2017-18 BOCES Budget'!L10</f>
        <v>2.4440861080734729E-2</v>
      </c>
      <c r="I18" s="70">
        <f>'2017-18 BOCES Budget'!D11/'2017-18 BOCES Budget'!L11</f>
        <v>1.674130242732285E-2</v>
      </c>
      <c r="J18" s="70">
        <f>'2017-18 BOCES Budget'!D12/'2017-18 BOCES Budget'!L12</f>
        <v>2.2572680612889966E-2</v>
      </c>
      <c r="K18" s="70">
        <f>'2017-18 BOCES Budget'!D13/'2017-18 BOCES Budget'!L13</f>
        <v>0.13364896539982654</v>
      </c>
      <c r="L18" s="70">
        <f>'2017-18 BOCES Budget'!D14/'2017-18 BOCES Budget'!L14</f>
        <v>1.377656965136846E-2</v>
      </c>
      <c r="M18" s="70">
        <f>'2017-18 BOCES Budget'!D15/'2017-18 BOCES Budget'!L15</f>
        <v>7.9367751687923899E-2</v>
      </c>
      <c r="N18" s="70">
        <f>'2017-18 BOCES Budget'!D16/'2017-18 BOCES Budget'!L16</f>
        <v>5.2317501354001816E-2</v>
      </c>
      <c r="O18" s="70">
        <f>'2017-18 BOCES Budget'!D17/'2017-18 BOCES Budget'!L17</f>
        <v>5.4603096882773705E-2</v>
      </c>
      <c r="P18" s="70">
        <f>'2017-18 BOCES Budget'!D18/'2017-18 BOCES Budget'!L18</f>
        <v>6.645141717080188E-3</v>
      </c>
      <c r="Q18" s="70">
        <f>'2017-18 BOCES Budget'!D19/'2017-18 BOCES Budget'!L19</f>
        <v>2.5572005403374891E-2</v>
      </c>
      <c r="R18" s="70">
        <f>'2017-18 BOCES Budget'!D20/'2017-18 BOCES Budget'!L20</f>
        <v>2.7499002372822809E-2</v>
      </c>
      <c r="S18" s="70">
        <f>'2017-18 BOCES Budget'!D21/'2017-18 BOCES Budget'!L21</f>
        <v>2.6723974281622098E-2</v>
      </c>
      <c r="T18" s="70">
        <f>'2017-18 BOCES Budget'!D22/'2017-18 BOCES Budget'!L22</f>
        <v>2.3085782788890875E-2</v>
      </c>
      <c r="U18" s="70">
        <f>'2017-18 BOCES Budget'!D23/'2017-18 BOCES Budget'!L23</f>
        <v>4.9807706814265065E-2</v>
      </c>
      <c r="V18" s="70">
        <f>'2017-18 BOCES Budget'!D24/'2017-18 BOCES Budget'!L24</f>
        <v>3.5373306411574505E-3</v>
      </c>
      <c r="W18" s="70">
        <f>'2017-18 BOCES Budget'!D25/'2017-18 BOCES Budget'!L25</f>
        <v>3.197044210103777E-2</v>
      </c>
      <c r="X18" s="70">
        <f>'2017-18 BOCES Budget'!D26/'2017-18 BOCES Budget'!L26</f>
        <v>1.4497782590472755E-2</v>
      </c>
      <c r="Y18" s="70">
        <f>'2017-18 BOCES Budget'!D27/'2017-18 BOCES Budget'!L27</f>
        <v>1.2327028838642276E-2</v>
      </c>
      <c r="Z18" s="70">
        <f>'2017-18 BOCES Budget'!D28/'2017-18 BOCES Budget'!L28</f>
        <v>1.1345518324915583E-2</v>
      </c>
      <c r="AA18" s="70">
        <f>'2017-18 BOCES Budget'!D29/'2017-18 BOCES Budget'!L29</f>
        <v>2.4366870909122103E-2</v>
      </c>
      <c r="AB18" s="70">
        <f>'2017-18 BOCES Budget'!D30/'2017-18 BOCES Budget'!L30</f>
        <v>3.7391763806744467E-3</v>
      </c>
      <c r="AC18" s="70">
        <f>'2017-18 BOCES Budget'!D31/'2017-18 BOCES Budget'!L31</f>
        <v>2.6417790235998915E-2</v>
      </c>
      <c r="AD18" s="70">
        <f>'2017-18 BOCES Budget'!D32/'2017-18 BOCES Budget'!L32</f>
        <v>1.2241456535285609E-2</v>
      </c>
      <c r="AE18" s="70">
        <f>'2017-18 BOCES Budget'!D33/'2017-18 BOCES Budget'!L33</f>
        <v>3.4567603619272129E-2</v>
      </c>
      <c r="AF18" s="70">
        <f>'2017-18 BOCES Budget'!D34/'2017-18 BOCES Budget'!L34</f>
        <v>2.460401616523878E-2</v>
      </c>
      <c r="AG18" s="70">
        <f>'2017-18 BOCES Budget'!D35/'2017-18 BOCES Budget'!L35</f>
        <v>3.2407266381634693E-2</v>
      </c>
      <c r="AH18" s="70">
        <f>'2017-18 BOCES Budget'!D36/'2017-18 BOCES Budget'!L36</f>
        <v>6.9399987892253311E-3</v>
      </c>
      <c r="AI18" s="70">
        <f>'2017-18 BOCES Budget'!D37/'2017-18 BOCES Budget'!L37</f>
        <v>1.8661003670241517E-2</v>
      </c>
      <c r="AJ18" s="70">
        <f>'2017-18 BOCES Budget'!D38/'2017-18 BOCES Budget'!L38</f>
        <v>2.1552087844046403E-2</v>
      </c>
      <c r="AK18" s="70">
        <f>'2017-18 BOCES Budget'!D39/'2017-18 BOCES Budget'!L39</f>
        <v>1.9869514267485445E-2</v>
      </c>
      <c r="AL18" s="70">
        <f>'2017-18 BOCES Budget'!D40/'2017-18 BOCES Budget'!L40</f>
        <v>1.916214871773082E-2</v>
      </c>
      <c r="AM18" s="100"/>
      <c r="AN18" s="103">
        <f>AVERAGE(B18:AM18)</f>
        <v>2.8620643654516137E-2</v>
      </c>
      <c r="AO18" s="103">
        <f>MEDIAN(B18:AM18)</f>
        <v>2.2572680612889966E-2</v>
      </c>
    </row>
    <row r="19" spans="1:41" s="5" customFormat="1" ht="15.6" x14ac:dyDescent="0.3">
      <c r="A19" s="45" t="s">
        <v>55</v>
      </c>
      <c r="B19" s="79">
        <f>('2017-18 BOCES Budget'!C4+'2017-18 BOCES Budget'!D4)/'2017-18 BOCES Budget'!B4</f>
        <v>165.36305325875486</v>
      </c>
      <c r="C19" s="79">
        <f>('2017-18 BOCES Budget'!C5+'2017-18 BOCES Budget'!D5)/'2017-18 BOCES Budget'!B5</f>
        <v>160.33291750631736</v>
      </c>
      <c r="D19" s="79">
        <f>('2017-18 BOCES Budget'!C6+'2017-18 BOCES Budget'!D6)/'2017-18 BOCES Budget'!B6</f>
        <v>296.83451616537116</v>
      </c>
      <c r="E19" s="79">
        <f>('2017-18 BOCES Budget'!C7+'2017-18 BOCES Budget'!D7)/'2017-18 BOCES Budget'!B7</f>
        <v>173.12296018276763</v>
      </c>
      <c r="F19" s="79">
        <f>('2017-18 BOCES Budget'!C8+'2017-18 BOCES Budget'!D8)/'2017-18 BOCES Budget'!B8</f>
        <v>342.83981145757798</v>
      </c>
      <c r="G19" s="79">
        <f>('2017-18 BOCES Budget'!C9+'2017-18 BOCES Budget'!D9)/'2017-18 BOCES Budget'!B9</f>
        <v>557.50839920948613</v>
      </c>
      <c r="H19" s="79">
        <f>('2017-18 BOCES Budget'!C10+'2017-18 BOCES Budget'!D10)/'2017-18 BOCES Budget'!B10</f>
        <v>186.32434582030854</v>
      </c>
      <c r="I19" s="79">
        <f>('2017-18 BOCES Budget'!C11+'2017-18 BOCES Budget'!D11)/'2017-18 BOCES Budget'!B11</f>
        <v>276.39846268749614</v>
      </c>
      <c r="J19" s="79">
        <f>('2017-18 BOCES Budget'!C12+'2017-18 BOCES Budget'!D12)/'2017-18 BOCES Budget'!B12</f>
        <v>60.788334288028125</v>
      </c>
      <c r="K19" s="79">
        <f>('2017-18 BOCES Budget'!C13+'2017-18 BOCES Budget'!D13)/'2017-18 BOCES Budget'!B13</f>
        <v>418.18122132791251</v>
      </c>
      <c r="L19" s="79">
        <f>('2017-18 BOCES Budget'!C14+'2017-18 BOCES Budget'!D14)/'2017-18 BOCES Budget'!B14</f>
        <v>307.88896978522024</v>
      </c>
      <c r="M19" s="79">
        <f>('2017-18 BOCES Budget'!C15+'2017-18 BOCES Budget'!D15)/'2017-18 BOCES Budget'!B15</f>
        <v>297.85303349730617</v>
      </c>
      <c r="N19" s="79">
        <f>('2017-18 BOCES Budget'!C16+'2017-18 BOCES Budget'!D16)/'2017-18 BOCES Budget'!B16</f>
        <v>337.4986389820852</v>
      </c>
      <c r="O19" s="79">
        <f>('2017-18 BOCES Budget'!C17+'2017-18 BOCES Budget'!D17)/'2017-18 BOCES Budget'!B17</f>
        <v>484.24033701948395</v>
      </c>
      <c r="P19" s="79">
        <f>('2017-18 BOCES Budget'!C18+'2017-18 BOCES Budget'!D18)/'2017-18 BOCES Budget'!B18</f>
        <v>186.08026225574221</v>
      </c>
      <c r="Q19" s="79">
        <f>('2017-18 BOCES Budget'!C19+'2017-18 BOCES Budget'!D19)/'2017-18 BOCES Budget'!B19</f>
        <v>394.30883793846755</v>
      </c>
      <c r="R19" s="79">
        <f>('2017-18 BOCES Budget'!C20+'2017-18 BOCES Budget'!D20)/'2017-18 BOCES Budget'!B20</f>
        <v>131.78555861279864</v>
      </c>
      <c r="S19" s="79">
        <f>('2017-18 BOCES Budget'!C21+'2017-18 BOCES Budget'!D21)/'2017-18 BOCES Budget'!B21</f>
        <v>289.23785712107815</v>
      </c>
      <c r="T19" s="79">
        <f>('2017-18 BOCES Budget'!C22+'2017-18 BOCES Budget'!D22)/'2017-18 BOCES Budget'!B22</f>
        <v>142.91763029376401</v>
      </c>
      <c r="U19" s="79">
        <f>('2017-18 BOCES Budget'!C23+'2017-18 BOCES Budget'!D23)/'2017-18 BOCES Budget'!B23</f>
        <v>286.03696959358609</v>
      </c>
      <c r="V19" s="79">
        <f>('2017-18 BOCES Budget'!C24+'2017-18 BOCES Budget'!D24)/'2017-18 BOCES Budget'!B24</f>
        <v>102.93925538863488</v>
      </c>
      <c r="W19" s="79">
        <f>('2017-18 BOCES Budget'!C25+'2017-18 BOCES Budget'!D25)/'2017-18 BOCES Budget'!B25</f>
        <v>198.47101207366606</v>
      </c>
      <c r="X19" s="79">
        <f>('2017-18 BOCES Budget'!C26+'2017-18 BOCES Budget'!D26)/'2017-18 BOCES Budget'!B26</f>
        <v>136.72761187951062</v>
      </c>
      <c r="Y19" s="79">
        <f>('2017-18 BOCES Budget'!C27+'2017-18 BOCES Budget'!D27)/'2017-18 BOCES Budget'!B27</f>
        <v>100.83793187644976</v>
      </c>
      <c r="Z19" s="79">
        <f>('2017-18 BOCES Budget'!C28+'2017-18 BOCES Budget'!D28)/'2017-18 BOCES Budget'!B28</f>
        <v>381.37232970576383</v>
      </c>
      <c r="AA19" s="79">
        <f>('2017-18 BOCES Budget'!C29+'2017-18 BOCES Budget'!D29)/'2017-18 BOCES Budget'!B29</f>
        <v>460.57798273619488</v>
      </c>
      <c r="AB19" s="79">
        <f>('2017-18 BOCES Budget'!C30+'2017-18 BOCES Budget'!D30)/'2017-18 BOCES Budget'!B30</f>
        <v>176.04681498383724</v>
      </c>
      <c r="AC19" s="79">
        <f>('2017-18 BOCES Budget'!C31+'2017-18 BOCES Budget'!D31)/'2017-18 BOCES Budget'!B31</f>
        <v>241.35094082271615</v>
      </c>
      <c r="AD19" s="79">
        <f>('2017-18 BOCES Budget'!C32+'2017-18 BOCES Budget'!D32)/'2017-18 BOCES Budget'!B32</f>
        <v>155.7844926428435</v>
      </c>
      <c r="AE19" s="79">
        <f>('2017-18 BOCES Budget'!C33+'2017-18 BOCES Budget'!D33)/'2017-18 BOCES Budget'!B33</f>
        <v>552.146164883903</v>
      </c>
      <c r="AF19" s="79">
        <f>('2017-18 BOCES Budget'!C34+'2017-18 BOCES Budget'!D34)/'2017-18 BOCES Budget'!B34</f>
        <v>378.69910740949661</v>
      </c>
      <c r="AG19" s="79">
        <f>('2017-18 BOCES Budget'!C35+'2017-18 BOCES Budget'!D35)/'2017-18 BOCES Budget'!B35</f>
        <v>407.26765083440307</v>
      </c>
      <c r="AH19" s="79">
        <f>('2017-18 BOCES Budget'!C36+'2017-18 BOCES Budget'!D36)/'2017-18 BOCES Budget'!B36</f>
        <v>336.02928221859707</v>
      </c>
      <c r="AI19" s="79">
        <f>('2017-18 BOCES Budget'!C37+'2017-18 BOCES Budget'!D37)/'2017-18 BOCES Budget'!B37</f>
        <v>240.10692576461017</v>
      </c>
      <c r="AJ19" s="79">
        <f>('2017-18 BOCES Budget'!C38+'2017-18 BOCES Budget'!D38)/'2017-18 BOCES Budget'!B38</f>
        <v>207.22544041450777</v>
      </c>
      <c r="AK19" s="79">
        <f>('2017-18 BOCES Budget'!C39+'2017-18 BOCES Budget'!D39)/'2017-18 BOCES Budget'!B39</f>
        <v>127.04247650456392</v>
      </c>
      <c r="AL19" s="79">
        <f>('2017-18 BOCES Budget'!C40+'2017-18 BOCES Budget'!D40)/'2017-18 BOCES Budget'!B40</f>
        <v>194.8955676839864</v>
      </c>
      <c r="AM19" s="100"/>
      <c r="AN19" s="102">
        <f>AVERAGE(B19:AM19)</f>
        <v>267.38008391424972</v>
      </c>
      <c r="AO19" s="102">
        <f>MEDIAN(B19:AM19)</f>
        <v>241.35094082271615</v>
      </c>
    </row>
    <row r="20" spans="1:41" ht="28.8" x14ac:dyDescent="0.55000000000000004">
      <c r="A20" s="30"/>
      <c r="B20" s="96"/>
      <c r="C20" s="97"/>
      <c r="D20" s="98"/>
      <c r="E20" s="98"/>
      <c r="F20" s="65"/>
      <c r="G20" s="65"/>
      <c r="H20" s="65"/>
      <c r="I20" s="65"/>
      <c r="J20" s="65"/>
      <c r="K20" s="56"/>
      <c r="L20" s="57"/>
      <c r="M20" s="66"/>
      <c r="N20" s="66"/>
      <c r="O20" s="35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104"/>
      <c r="AN20" s="105"/>
      <c r="AO20" s="105"/>
    </row>
    <row r="21" spans="1:41" s="2" customFormat="1" ht="15" customHeight="1" x14ac:dyDescent="0.3">
      <c r="A21" s="45" t="s">
        <v>67</v>
      </c>
      <c r="B21" s="79">
        <f>'2017-18 BOCES Budget'!E4</f>
        <v>12464097</v>
      </c>
      <c r="C21" s="79">
        <f>'2017-18 BOCES Budget'!E5</f>
        <v>9471297</v>
      </c>
      <c r="D21" s="79">
        <f>'2017-18 BOCES Budget'!E6</f>
        <v>9636824</v>
      </c>
      <c r="E21" s="79">
        <f>'2017-18 BOCES Budget'!E7</f>
        <v>6377416</v>
      </c>
      <c r="F21" s="79">
        <f>'2017-18 BOCES Budget'!E8</f>
        <v>8503707</v>
      </c>
      <c r="G21" s="79">
        <f>'2017-18 BOCES Budget'!E9</f>
        <v>7727414</v>
      </c>
      <c r="H21" s="79">
        <f>'2017-18 BOCES Budget'!E10</f>
        <v>7541634</v>
      </c>
      <c r="I21" s="79">
        <f>'2017-18 BOCES Budget'!E11</f>
        <v>35685803</v>
      </c>
      <c r="J21" s="79">
        <f>'2017-18 BOCES Budget'!E12</f>
        <v>15923908.5</v>
      </c>
      <c r="K21" s="79">
        <f>'2017-18 BOCES Budget'!E13</f>
        <v>12651301</v>
      </c>
      <c r="L21" s="79">
        <f>'2017-18 BOCES Budget'!E14</f>
        <v>6593142</v>
      </c>
      <c r="M21" s="79">
        <f>'2017-18 BOCES Budget'!E15</f>
        <v>9181700</v>
      </c>
      <c r="N21" s="79">
        <f>'2017-18 BOCES Budget'!E16</f>
        <v>5107940</v>
      </c>
      <c r="O21" s="79">
        <f>'2017-18 BOCES Budget'!E17</f>
        <v>4398832</v>
      </c>
      <c r="P21" s="79">
        <f>'2017-18 BOCES Budget'!E18</f>
        <v>11664798</v>
      </c>
      <c r="Q21" s="79">
        <f>'2017-18 BOCES Budget'!E19</f>
        <v>7552264</v>
      </c>
      <c r="R21" s="79">
        <f>'2017-18 BOCES Budget'!E20</f>
        <v>8143296</v>
      </c>
      <c r="S21" s="79">
        <f>'2017-18 BOCES Budget'!E21</f>
        <v>7501383.7000000002</v>
      </c>
      <c r="T21" s="79">
        <f>'2017-18 BOCES Budget'!E22</f>
        <v>18684943</v>
      </c>
      <c r="U21" s="79">
        <f>'2017-18 BOCES Budget'!E23</f>
        <v>6496012.6399999997</v>
      </c>
      <c r="V21" s="79">
        <f>'2017-18 BOCES Budget'!E24</f>
        <v>8490853</v>
      </c>
      <c r="W21" s="79">
        <f>'2017-18 BOCES Budget'!E25</f>
        <v>10214943</v>
      </c>
      <c r="X21" s="79">
        <f>'2017-18 BOCES Budget'!E26</f>
        <v>18876568</v>
      </c>
      <c r="Y21" s="79">
        <f>'2017-18 BOCES Budget'!E27</f>
        <v>13179014</v>
      </c>
      <c r="Z21" s="79">
        <f>'2017-18 BOCES Budget'!E28</f>
        <v>7592468</v>
      </c>
      <c r="AA21" s="79">
        <f>'2017-18 BOCES Budget'!E29</f>
        <v>5522408</v>
      </c>
      <c r="AB21" s="79">
        <f>'2017-18 BOCES Budget'!E30</f>
        <v>13152709</v>
      </c>
      <c r="AC21" s="79">
        <f>'2017-18 BOCES Budget'!E31</f>
        <v>10078462</v>
      </c>
      <c r="AD21" s="79">
        <f>'2017-18 BOCES Budget'!E32</f>
        <v>6059548</v>
      </c>
      <c r="AE21" s="79">
        <f>'2017-18 BOCES Budget'!E33</f>
        <v>9510977</v>
      </c>
      <c r="AF21" s="79">
        <f>'2017-18 BOCES Budget'!E34</f>
        <v>16400545</v>
      </c>
      <c r="AG21" s="79">
        <f>'2017-18 BOCES Budget'!E35</f>
        <v>5082826</v>
      </c>
      <c r="AH21" s="79">
        <f>'2017-18 BOCES Budget'!E36</f>
        <v>5678595</v>
      </c>
      <c r="AI21" s="79">
        <f>'2017-18 BOCES Budget'!E37</f>
        <v>11268260</v>
      </c>
      <c r="AJ21" s="79">
        <f>'2017-18 BOCES Budget'!E38</f>
        <v>11429493</v>
      </c>
      <c r="AK21" s="79">
        <f>'2017-18 BOCES Budget'!E39</f>
        <v>12539656</v>
      </c>
      <c r="AL21" s="79">
        <f>'2017-18 BOCES Budget'!E40</f>
        <v>28955022</v>
      </c>
      <c r="AM21" s="100">
        <f t="shared" si="0"/>
        <v>405340059.83999997</v>
      </c>
      <c r="AN21" s="106"/>
      <c r="AO21" s="106"/>
    </row>
    <row r="22" spans="1:41" s="5" customFormat="1" ht="15.6" x14ac:dyDescent="0.3">
      <c r="A22" s="45" t="s">
        <v>82</v>
      </c>
      <c r="B22" s="79">
        <f>'2017-18 BOCES Budget'!E4/'2017-18 BOCES Budget'!B4</f>
        <v>189.44699963521401</v>
      </c>
      <c r="C22" s="79">
        <f>'2017-18 BOCES Budget'!E5/'2017-18 BOCES Budget'!B5</f>
        <v>302.95547452259859</v>
      </c>
      <c r="D22" s="79">
        <f>'2017-18 BOCES Budget'!E6/'2017-18 BOCES Budget'!B6</f>
        <v>542.7973414441816</v>
      </c>
      <c r="E22" s="79">
        <f>'2017-18 BOCES Budget'!E7/'2017-18 BOCES Budget'!B7</f>
        <v>520.35052219321153</v>
      </c>
      <c r="F22" s="79">
        <f>'2017-18 BOCES Budget'!E8/'2017-18 BOCES Budget'!B8</f>
        <v>616.65750543872366</v>
      </c>
      <c r="G22" s="79">
        <f>'2017-18 BOCES Budget'!E9/'2017-18 BOCES Budget'!B9</f>
        <v>636.31538208168638</v>
      </c>
      <c r="H22" s="79">
        <f>'2017-18 BOCES Budget'!E10/'2017-18 BOCES Budget'!B10</f>
        <v>190.11883634163559</v>
      </c>
      <c r="I22" s="79">
        <f>'2017-18 BOCES Budget'!E11/'2017-18 BOCES Budget'!B11</f>
        <v>222.10619904151366</v>
      </c>
      <c r="J22" s="79">
        <f>'2017-18 BOCES Budget'!E12/'2017-18 BOCES Budget'!B12</f>
        <v>157.26695735477117</v>
      </c>
      <c r="K22" s="79">
        <f>'2017-18 BOCES Budget'!E13/'2017-18 BOCES Budget'!B13</f>
        <v>347.53457132653904</v>
      </c>
      <c r="L22" s="79">
        <f>'2017-18 BOCES Budget'!E14/'2017-18 BOCES Budget'!B14</f>
        <v>800.04149981798321</v>
      </c>
      <c r="M22" s="79">
        <f>'2017-18 BOCES Budget'!E15/'2017-18 BOCES Budget'!B15</f>
        <v>430.15694542047316</v>
      </c>
      <c r="N22" s="79">
        <f>'2017-18 BOCES Budget'!E16/'2017-18 BOCES Budget'!B16</f>
        <v>323.34873710198138</v>
      </c>
      <c r="O22" s="79">
        <f>'2017-18 BOCES Budget'!E17/'2017-18 BOCES Budget'!B17</f>
        <v>463.27877830437075</v>
      </c>
      <c r="P22" s="79">
        <f>'2017-18 BOCES Budget'!E18/'2017-18 BOCES Budget'!B18</f>
        <v>499.86278711004456</v>
      </c>
      <c r="Q22" s="79">
        <f>'2017-18 BOCES Budget'!E19/'2017-18 BOCES Budget'!B19</f>
        <v>493.32183682800968</v>
      </c>
      <c r="R22" s="79">
        <f>'2017-18 BOCES Budget'!E20/'2017-18 BOCES Budget'!B20</f>
        <v>110.92293023129103</v>
      </c>
      <c r="S22" s="79">
        <f>'2017-18 BOCES Budget'!E21/'2017-18 BOCES Budget'!B21</f>
        <v>228.72164222337409</v>
      </c>
      <c r="T22" s="79">
        <f>'2017-18 BOCES Budget'!E22/'2017-18 BOCES Budget'!B22</f>
        <v>92.453491076244063</v>
      </c>
      <c r="U22" s="79">
        <f>'2017-18 BOCES Budget'!E23/'2017-18 BOCES Budget'!B23</f>
        <v>277.02727792229945</v>
      </c>
      <c r="V22" s="79">
        <f>'2017-18 BOCES Budget'!E24/'2017-18 BOCES Budget'!B24</f>
        <v>110.91904637491835</v>
      </c>
      <c r="W22" s="79">
        <f>'2017-18 BOCES Budget'!E25/'2017-18 BOCES Budget'!B25</f>
        <v>284.17467868469373</v>
      </c>
      <c r="X22" s="79">
        <f>'2017-18 BOCES Budget'!E26/'2017-18 BOCES Budget'!B26</f>
        <v>307.5211051919913</v>
      </c>
      <c r="Y22" s="79">
        <f>'2017-18 BOCES Budget'!E27/'2017-18 BOCES Budget'!B27</f>
        <v>402.24069100231964</v>
      </c>
      <c r="Z22" s="79">
        <f>'2017-18 BOCES Budget'!E28/'2017-18 BOCES Budget'!B28</f>
        <v>382.53063280935106</v>
      </c>
      <c r="AA22" s="79">
        <f>'2017-18 BOCES Budget'!E29/'2017-18 BOCES Budget'!B29</f>
        <v>652.99846281187183</v>
      </c>
      <c r="AB22" s="79">
        <f>'2017-18 BOCES Budget'!E30/'2017-18 BOCES Budget'!B30</f>
        <v>250.09904924890662</v>
      </c>
      <c r="AC22" s="79">
        <f>'2017-18 BOCES Budget'!E31/'2017-18 BOCES Budget'!B31</f>
        <v>312.42326172540999</v>
      </c>
      <c r="AD22" s="79">
        <f>'2017-18 BOCES Budget'!E32/'2017-18 BOCES Budget'!B32</f>
        <v>144.74364609210778</v>
      </c>
      <c r="AE22" s="79">
        <f>'2017-18 BOCES Budget'!E33/'2017-18 BOCES Budget'!B33</f>
        <v>620.33505087398908</v>
      </c>
      <c r="AF22" s="79">
        <f>'2017-18 BOCES Budget'!E34/'2017-18 BOCES Budget'!B34</f>
        <v>544.19965490924778</v>
      </c>
      <c r="AG22" s="79">
        <f>'2017-18 BOCES Budget'!E35/'2017-18 BOCES Budget'!B35</f>
        <v>543.7340607616602</v>
      </c>
      <c r="AH22" s="79">
        <f>'2017-18 BOCES Budget'!E36/'2017-18 BOCES Budget'!B36</f>
        <v>463.18066884176181</v>
      </c>
      <c r="AI22" s="79">
        <f>'2017-18 BOCES Budget'!E37/'2017-18 BOCES Budget'!B37</f>
        <v>539.33183362848797</v>
      </c>
      <c r="AJ22" s="79">
        <f>'2017-18 BOCES Budget'!E38/'2017-18 BOCES Budget'!B38</f>
        <v>296.10085492227978</v>
      </c>
      <c r="AK22" s="79">
        <f>'2017-18 BOCES Budget'!E39/'2017-18 BOCES Budget'!B39</f>
        <v>112.99125059695979</v>
      </c>
      <c r="AL22" s="79">
        <f>'2017-18 BOCES Budget'!E40/'2017-18 BOCES Budget'!B40</f>
        <v>354.32856898113022</v>
      </c>
      <c r="AM22" s="100"/>
      <c r="AN22" s="102">
        <f>AVERAGE(B22:AM22)</f>
        <v>372.06860088846571</v>
      </c>
      <c r="AO22" s="102">
        <f>MEDIAN(B22:AM22)</f>
        <v>347.53457132653904</v>
      </c>
    </row>
    <row r="23" spans="1:41" s="5" customFormat="1" ht="15.6" x14ac:dyDescent="0.3">
      <c r="A23" s="52" t="s">
        <v>60</v>
      </c>
      <c r="B23" s="70">
        <f>'2017-18 BOCES Budget'!E4/'2017-18 BOCES Budget'!L4</f>
        <v>0.10117223978725164</v>
      </c>
      <c r="C23" s="70">
        <f>'2017-18 BOCES Budget'!E5/'2017-18 BOCES Budget'!L5</f>
        <v>8.6807207567708711E-2</v>
      </c>
      <c r="D23" s="70">
        <f>'2017-18 BOCES Budget'!E6/'2017-18 BOCES Budget'!L6</f>
        <v>0.13400670254335098</v>
      </c>
      <c r="E23" s="70">
        <f>'2017-18 BOCES Budget'!E7/'2017-18 BOCES Budget'!L7</f>
        <v>0.17353108255407487</v>
      </c>
      <c r="F23" s="70">
        <f>'2017-18 BOCES Budget'!E8/'2017-18 BOCES Budget'!L8</f>
        <v>0.22683717030085904</v>
      </c>
      <c r="G23" s="70">
        <f>'2017-18 BOCES Budget'!E9/'2017-18 BOCES Budget'!L9</f>
        <v>0.15093870759634773</v>
      </c>
      <c r="H23" s="70">
        <f>'2017-18 BOCES Budget'!E10/'2017-18 BOCES Budget'!L10</f>
        <v>0.1176526897507699</v>
      </c>
      <c r="I23" s="70">
        <f>'2017-18 BOCES Budget'!E11/'2017-18 BOCES Budget'!L11</f>
        <v>0.10329438275729763</v>
      </c>
      <c r="J23" s="70">
        <f>'2017-18 BOCES Budget'!E12/'2017-18 BOCES Budget'!L12</f>
        <v>0.12850554469773495</v>
      </c>
      <c r="K23" s="70">
        <f>'2017-18 BOCES Budget'!E13/'2017-18 BOCES Budget'!L13</f>
        <v>0.14059419331236084</v>
      </c>
      <c r="L23" s="70">
        <f>'2017-18 BOCES Budget'!E14/'2017-18 BOCES Budget'!L14</f>
        <v>0.29322701544200808</v>
      </c>
      <c r="M23" s="70">
        <f>'2017-18 BOCES Budget'!E15/'2017-18 BOCES Budget'!L15</f>
        <v>0.19511854433142958</v>
      </c>
      <c r="N23" s="70">
        <f>'2017-18 BOCES Budget'!E16/'2017-18 BOCES Budget'!L16</f>
        <v>0.10677205758317312</v>
      </c>
      <c r="O23" s="70">
        <f>'2017-18 BOCES Budget'!E17/'2017-18 BOCES Budget'!L17</f>
        <v>0.13687325973114564</v>
      </c>
      <c r="P23" s="70">
        <f>'2017-18 BOCES Budget'!E18/'2017-18 BOCES Budget'!L18</f>
        <v>0.23436607550073638</v>
      </c>
      <c r="Q23" s="70">
        <f>'2017-18 BOCES Budget'!E19/'2017-18 BOCES Budget'!L19</f>
        <v>0.11107524921821686</v>
      </c>
      <c r="R23" s="70">
        <f>'2017-18 BOCES Budget'!E20/'2017-18 BOCES Budget'!L20</f>
        <v>5.7450795760546423E-2</v>
      </c>
      <c r="S23" s="70">
        <f>'2017-18 BOCES Budget'!E21/'2017-18 BOCES Budget'!L21</f>
        <v>8.4568798550904184E-2</v>
      </c>
      <c r="T23" s="70">
        <f>'2017-18 BOCES Budget'!E22/'2017-18 BOCES Budget'!L22</f>
        <v>5.5618604056828891E-2</v>
      </c>
      <c r="U23" s="70">
        <f>'2017-18 BOCES Budget'!E23/'2017-18 BOCES Budget'!L23</f>
        <v>0.10440781528175175</v>
      </c>
      <c r="V23" s="70">
        <f>'2017-18 BOCES Budget'!E24/'2017-18 BOCES Budget'!L24</f>
        <v>6.6744343303252587E-2</v>
      </c>
      <c r="W23" s="70">
        <f>'2017-18 BOCES Budget'!E25/'2017-18 BOCES Budget'!L25</f>
        <v>8.4537351802153979E-2</v>
      </c>
      <c r="X23" s="70">
        <f>'2017-18 BOCES Budget'!E26/'2017-18 BOCES Budget'!L26</f>
        <v>0.14163395162891401</v>
      </c>
      <c r="Y23" s="70">
        <f>'2017-18 BOCES Budget'!E27/'2017-18 BOCES Budget'!L27</f>
        <v>0.22025736173809632</v>
      </c>
      <c r="Z23" s="70">
        <f>'2017-18 BOCES Budget'!E28/'2017-18 BOCES Budget'!L28</f>
        <v>0.13796826271375859</v>
      </c>
      <c r="AA23" s="70">
        <f>'2017-18 BOCES Budget'!E29/'2017-18 BOCES Budget'!L29</f>
        <v>0.20961236647403389</v>
      </c>
      <c r="AB23" s="70">
        <f>'2017-18 BOCES Budget'!E30/'2017-18 BOCES Budget'!L30</f>
        <v>0.19211054232298524</v>
      </c>
      <c r="AC23" s="70">
        <f>'2017-18 BOCES Budget'!E31/'2017-18 BOCES Budget'!L31</f>
        <v>0.15816575431797983</v>
      </c>
      <c r="AD23" s="70">
        <f>'2017-18 BOCES Budget'!E32/'2017-18 BOCES Budget'!L32</f>
        <v>5.5933141654804445E-2</v>
      </c>
      <c r="AE23" s="70">
        <f>'2017-18 BOCES Budget'!E33/'2017-18 BOCES Budget'!L33</f>
        <v>0.1548069304519</v>
      </c>
      <c r="AF23" s="70">
        <f>'2017-18 BOCES Budget'!E34/'2017-18 BOCES Budget'!L34</f>
        <v>0.16956529246146032</v>
      </c>
      <c r="AG23" s="70">
        <f>'2017-18 BOCES Budget'!E35/'2017-18 BOCES Budget'!L35</f>
        <v>0.16829439594580384</v>
      </c>
      <c r="AH23" s="70">
        <f>'2017-18 BOCES Budget'!E36/'2017-18 BOCES Budget'!L36</f>
        <v>0.12606342101652193</v>
      </c>
      <c r="AI23" s="70">
        <f>'2017-18 BOCES Budget'!E37/'2017-18 BOCES Budget'!L37</f>
        <v>0.22753635646410764</v>
      </c>
      <c r="AJ23" s="70">
        <f>'2017-18 BOCES Budget'!E38/'2017-18 BOCES Budget'!L38</f>
        <v>0.15288816549231396</v>
      </c>
      <c r="AK23" s="70">
        <f>'2017-18 BOCES Budget'!E39/'2017-18 BOCES Budget'!L39</f>
        <v>7.6690388926773392E-2</v>
      </c>
      <c r="AL23" s="70">
        <f>'2017-18 BOCES Budget'!E40/'2017-18 BOCES Budget'!L40</f>
        <v>0.17061514074082645</v>
      </c>
      <c r="AM23" s="100"/>
      <c r="AN23" s="103">
        <f>AVERAGE(B23:AM23)</f>
        <v>0.14206057577784281</v>
      </c>
      <c r="AO23" s="103">
        <f>MEDIAN(B23:AM23)</f>
        <v>0.13796826271375859</v>
      </c>
    </row>
    <row r="24" spans="1:41" s="5" customFormat="1" ht="15.6" x14ac:dyDescent="0.3">
      <c r="A24" s="45" t="s">
        <v>57</v>
      </c>
      <c r="B24" s="79">
        <f>'2017-18 BOCES Budget'!F4</f>
        <v>33097039</v>
      </c>
      <c r="C24" s="79">
        <f>'2017-18 BOCES Budget'!F5</f>
        <v>35554858</v>
      </c>
      <c r="D24" s="79">
        <f>'2017-18 BOCES Budget'!F6</f>
        <v>18890555</v>
      </c>
      <c r="E24" s="79">
        <f>'2017-18 BOCES Budget'!F7</f>
        <v>10551725</v>
      </c>
      <c r="F24" s="79">
        <f>'2017-18 BOCES Budget'!F8</f>
        <v>12333713</v>
      </c>
      <c r="G24" s="79">
        <f>'2017-18 BOCES Budget'!F9</f>
        <v>12040222</v>
      </c>
      <c r="H24" s="79">
        <f>'2017-18 BOCES Budget'!F10</f>
        <v>25191082.699999999</v>
      </c>
      <c r="I24" s="79">
        <f>'2017-18 BOCES Budget'!F11</f>
        <v>151588542</v>
      </c>
      <c r="J24" s="79">
        <f>'2017-18 BOCES Budget'!F12</f>
        <v>16336929.050000001</v>
      </c>
      <c r="K24" s="79">
        <f>'2017-18 BOCES Budget'!F13</f>
        <v>22014816</v>
      </c>
      <c r="L24" s="79">
        <f>'2017-18 BOCES Budget'!F14</f>
        <v>2701056</v>
      </c>
      <c r="M24" s="79">
        <f>'2017-18 BOCES Budget'!F15</f>
        <v>7828928.29</v>
      </c>
      <c r="N24" s="79">
        <f>'2017-18 BOCES Budget'!F16</f>
        <v>14377097</v>
      </c>
      <c r="O24" s="79">
        <f>'2017-18 BOCES Budget'!F17</f>
        <v>7473252</v>
      </c>
      <c r="P24" s="79">
        <f>'2017-18 BOCES Budget'!F18</f>
        <v>15479382</v>
      </c>
      <c r="Q24" s="79">
        <f>'2017-18 BOCES Budget'!F19</f>
        <v>10871576</v>
      </c>
      <c r="R24" s="79">
        <f>'2017-18 BOCES Budget'!F20</f>
        <v>59410193</v>
      </c>
      <c r="S24" s="79">
        <f>'2017-18 BOCES Budget'!F21</f>
        <v>36090874</v>
      </c>
      <c r="T24" s="79">
        <f>'2017-18 BOCES Budget'!F22</f>
        <v>155215007</v>
      </c>
      <c r="U24" s="79">
        <f>'2017-18 BOCES Budget'!F23</f>
        <v>16464564.84</v>
      </c>
      <c r="V24" s="79">
        <f>'2017-18 BOCES Budget'!F24</f>
        <v>36194611</v>
      </c>
      <c r="W24" s="79">
        <f>'2017-18 BOCES Budget'!F25</f>
        <v>38089323</v>
      </c>
      <c r="X24" s="79">
        <f>'2017-18 BOCES Budget'!F26</f>
        <v>71633895</v>
      </c>
      <c r="Y24" s="79">
        <f>'2017-18 BOCES Budget'!F27</f>
        <v>21738979</v>
      </c>
      <c r="Z24" s="79">
        <f>'2017-18 BOCES Budget'!F28</f>
        <v>14072942</v>
      </c>
      <c r="AA24" s="79">
        <f>'2017-18 BOCES Budget'!F29</f>
        <v>5021443</v>
      </c>
      <c r="AB24" s="79">
        <f>'2017-18 BOCES Budget'!F30</f>
        <v>23880554</v>
      </c>
      <c r="AC24" s="79">
        <f>'2017-18 BOCES Budget'!F31</f>
        <v>21124413</v>
      </c>
      <c r="AD24" s="79">
        <f>'2017-18 BOCES Budget'!F32</f>
        <v>70131385</v>
      </c>
      <c r="AE24" s="79">
        <f>'2017-18 BOCES Budget'!F33</f>
        <v>21761820</v>
      </c>
      <c r="AF24" s="79">
        <f>'2017-18 BOCES Budget'!F34</f>
        <v>20885807</v>
      </c>
      <c r="AG24" s="79">
        <f>'2017-18 BOCES Budget'!F35</f>
        <v>13931354</v>
      </c>
      <c r="AH24" s="79"/>
      <c r="AI24" s="79">
        <f>'2017-18 BOCES Budget'!F37</f>
        <v>8753651</v>
      </c>
      <c r="AJ24" s="79">
        <f>'2017-18 BOCES Budget'!F38</f>
        <v>24549331</v>
      </c>
      <c r="AK24" s="79">
        <f>'2017-18 BOCES Budget'!F39</f>
        <v>36699683</v>
      </c>
      <c r="AL24" s="79">
        <f>'2017-18 BOCES Budget'!F40</f>
        <v>84344217</v>
      </c>
      <c r="AM24" s="100">
        <f t="shared" si="0"/>
        <v>1176324819.8800001</v>
      </c>
      <c r="AN24" s="101"/>
      <c r="AO24" s="101"/>
    </row>
    <row r="25" spans="1:41" s="5" customFormat="1" ht="15.6" x14ac:dyDescent="0.3">
      <c r="A25" s="45" t="s">
        <v>83</v>
      </c>
      <c r="B25" s="99">
        <f>'2017-18 BOCES Budget'!F4/'2017-18 BOCES Budget'!B4</f>
        <v>503.05567546206225</v>
      </c>
      <c r="C25" s="99">
        <f>'2017-18 BOCES Budget'!F5/'2017-18 BOCES Budget'!B5</f>
        <v>1137.2823465438378</v>
      </c>
      <c r="D25" s="99">
        <f>'2017-18 BOCES Budget'!F6/'2017-18 BOCES Budget'!B6</f>
        <v>1064.0168412752055</v>
      </c>
      <c r="E25" s="99">
        <f>'2017-18 BOCES Budget'!F7/'2017-18 BOCES Budget'!B7</f>
        <v>860.94361945169715</v>
      </c>
      <c r="F25" s="99">
        <f>'2017-18 BOCES Budget'!F8/'2017-18 BOCES Budget'!B8</f>
        <v>894.39543147208121</v>
      </c>
      <c r="G25" s="99">
        <f>'2017-18 BOCES Budget'!F9/'2017-18 BOCES Budget'!B9</f>
        <v>991.45438076416337</v>
      </c>
      <c r="H25" s="99">
        <f>'2017-18 BOCES Budget'!F10/'2017-18 BOCES Budget'!B10</f>
        <v>635.04796561460114</v>
      </c>
      <c r="I25" s="99">
        <f>'2017-18 BOCES Budget'!F11/'2017-18 BOCES Budget'!B11</f>
        <v>943.47757515404248</v>
      </c>
      <c r="J25" s="99">
        <f>'2017-18 BOCES Budget'!F12/'2017-18 BOCES Budget'!B12</f>
        <v>161.34601151559445</v>
      </c>
      <c r="K25" s="99">
        <f>'2017-18 BOCES Budget'!F13/'2017-18 BOCES Budget'!B13</f>
        <v>604.75279509930499</v>
      </c>
      <c r="L25" s="99">
        <f>'2017-18 BOCES Budget'!F14/'2017-18 BOCES Budget'!B14</f>
        <v>327.75828176192209</v>
      </c>
      <c r="M25" s="99">
        <f>'2017-18 BOCES Budget'!F15/'2017-18 BOCES Budget'!B15</f>
        <v>366.7804305457953</v>
      </c>
      <c r="N25" s="99">
        <f>'2017-18 BOCES Budget'!F16/'2017-18 BOCES Budget'!B16</f>
        <v>910.11565487117809</v>
      </c>
      <c r="O25" s="99">
        <f>'2017-18 BOCES Budget'!F17/'2017-18 BOCES Budget'!B17</f>
        <v>787.07235387045819</v>
      </c>
      <c r="P25" s="99">
        <f>'2017-18 BOCES Budget'!F18/'2017-18 BOCES Budget'!B18</f>
        <v>663.32627699691466</v>
      </c>
      <c r="Q25" s="99">
        <f>'2017-18 BOCES Budget'!F19/'2017-18 BOCES Budget'!B19</f>
        <v>710.14279182180417</v>
      </c>
      <c r="R25" s="99">
        <f>'2017-18 BOCES Budget'!F20/'2017-18 BOCES Budget'!B20</f>
        <v>809.24882175061975</v>
      </c>
      <c r="S25" s="99">
        <f>'2017-18 BOCES Budget'!F21/'2017-18 BOCES Budget'!B21</f>
        <v>1100.4321736744214</v>
      </c>
      <c r="T25" s="99">
        <f>'2017-18 BOCES Budget'!F22/'2017-18 BOCES Budget'!B22</f>
        <v>768.00712020227513</v>
      </c>
      <c r="U25" s="99">
        <f>'2017-18 BOCES Budget'!F23/'2017-18 BOCES Budget'!B23</f>
        <v>702.14358138939826</v>
      </c>
      <c r="V25" s="99">
        <f>'2017-18 BOCES Budget'!F24/'2017-18 BOCES Budget'!B24</f>
        <v>472.82313520574786</v>
      </c>
      <c r="W25" s="99">
        <f>'2017-18 BOCES Budget'!F25/'2017-18 BOCES Budget'!B25</f>
        <v>1059.6261892839259</v>
      </c>
      <c r="X25" s="99">
        <f>'2017-18 BOCES Budget'!F26/'2017-18 BOCES Budget'!B26</f>
        <v>1166.998924783735</v>
      </c>
      <c r="Y25" s="99">
        <f>'2017-18 BOCES Budget'!F27/'2017-18 BOCES Budget'!B27</f>
        <v>663.50198388475155</v>
      </c>
      <c r="Z25" s="99">
        <f>'2017-18 BOCES Budget'!F28/'2017-18 BOCES Budget'!B28</f>
        <v>709.03577186618304</v>
      </c>
      <c r="AA25" s="99">
        <f>'2017-18 BOCES Budget'!F29/'2017-18 BOCES Budget'!B29</f>
        <v>593.76173584013247</v>
      </c>
      <c r="AB25" s="99">
        <f>'2017-18 BOCES Budget'!F30/'2017-18 BOCES Budget'!B30</f>
        <v>454.08925651264497</v>
      </c>
      <c r="AC25" s="99">
        <f>'2017-18 BOCES Budget'!F31/'2017-18 BOCES Budget'!B31</f>
        <v>654.83781270343161</v>
      </c>
      <c r="AD25" s="99">
        <f>'2017-18 BOCES Budget'!F32/'2017-18 BOCES Budget'!B32</f>
        <v>1675.2194009172558</v>
      </c>
      <c r="AE25" s="99">
        <f>'2017-18 BOCES Budget'!F33/'2017-18 BOCES Budget'!B33</f>
        <v>1419.3725541351421</v>
      </c>
      <c r="AF25" s="99">
        <f>'2017-18 BOCES Budget'!F34/'2017-18 BOCES Budget'!B34</f>
        <v>693.02873544148395</v>
      </c>
      <c r="AG25" s="99">
        <f>'2017-18 BOCES Budget'!F35/'2017-18 BOCES Budget'!B35</f>
        <v>1490.3031664527171</v>
      </c>
      <c r="AH25" s="99">
        <f>'2017-18 BOCES Budget'!F36/'2017-18 BOCES Budget'!B36</f>
        <v>1062.2530995106035</v>
      </c>
      <c r="AI25" s="99">
        <f>'2017-18 BOCES Budget'!F37/'2017-18 BOCES Budget'!B37</f>
        <v>418.97530273297275</v>
      </c>
      <c r="AJ25" s="99">
        <f>'2017-18 BOCES Budget'!F38/'2017-18 BOCES Budget'!B38</f>
        <v>635.99303108808294</v>
      </c>
      <c r="AK25" s="99">
        <f>'2017-18 BOCES Budget'!F39/'2017-18 BOCES Budget'!B39</f>
        <v>330.69033781165808</v>
      </c>
      <c r="AL25" s="99">
        <f>'2017-18 BOCES Budget'!F40/'2017-18 BOCES Budget'!B40</f>
        <v>1032.1375584326586</v>
      </c>
      <c r="AM25" s="100"/>
      <c r="AN25" s="102">
        <f>AVERAGE(B25:AM25)</f>
        <v>796.5796790767705</v>
      </c>
      <c r="AO25" s="102">
        <f>MEDIAN(B25:AM25)</f>
        <v>710.14279182180417</v>
      </c>
    </row>
    <row r="26" spans="1:41" ht="15.6" x14ac:dyDescent="0.3">
      <c r="A26" s="45" t="s">
        <v>61</v>
      </c>
      <c r="B26" s="70">
        <f>'2017-18 BOCES Budget'!F4/'2017-18 BOCES Budget'!L4</f>
        <v>0.26865175760073262</v>
      </c>
      <c r="C26" s="70">
        <f>'2017-18 BOCES Budget'!F5/'2017-18 BOCES Budget'!L5</f>
        <v>0.32587067414805054</v>
      </c>
      <c r="D26" s="70">
        <f>'2017-18 BOCES Budget'!F6/'2017-18 BOCES Budget'!L6</f>
        <v>0.26268623197474728</v>
      </c>
      <c r="E26" s="70">
        <f>'2017-18 BOCES Budget'!F7/'2017-18 BOCES Budget'!L7</f>
        <v>0.28711507326210106</v>
      </c>
      <c r="F26" s="70">
        <f>'2017-18 BOCES Budget'!F8/'2017-18 BOCES Budget'!L8</f>
        <v>0.32900293439354378</v>
      </c>
      <c r="G26" s="70">
        <f>'2017-18 BOCES Budget'!F9/'2017-18 BOCES Budget'!L9</f>
        <v>0.23518030066114137</v>
      </c>
      <c r="H26" s="70">
        <f>'2017-18 BOCES Budget'!F10/'2017-18 BOCES Budget'!L10</f>
        <v>0.39299157681068675</v>
      </c>
      <c r="I26" s="70">
        <f>'2017-18 BOCES Budget'!F11/'2017-18 BOCES Budget'!L11</f>
        <v>0.43878079131268777</v>
      </c>
      <c r="J26" s="70">
        <f>'2017-18 BOCES Budget'!F12/'2017-18 BOCES Budget'!L12</f>
        <v>0.13183861024185739</v>
      </c>
      <c r="K26" s="70">
        <f>'2017-18 BOCES Budget'!F13/'2017-18 BOCES Budget'!L13</f>
        <v>0.24465114666389284</v>
      </c>
      <c r="L26" s="70">
        <f>'2017-18 BOCES Budget'!F14/'2017-18 BOCES Budget'!L14</f>
        <v>0.12012824680883993</v>
      </c>
      <c r="M26" s="70">
        <f>'2017-18 BOCES Budget'!F15/'2017-18 BOCES Budget'!L15</f>
        <v>0.16637105237809427</v>
      </c>
      <c r="N26" s="70">
        <f>'2017-18 BOCES Budget'!F16/'2017-18 BOCES Budget'!L16</f>
        <v>0.30052667587380932</v>
      </c>
      <c r="O26" s="70">
        <f>'2017-18 BOCES Budget'!F17/'2017-18 BOCES Budget'!L17</f>
        <v>0.23253635556718319</v>
      </c>
      <c r="P26" s="70">
        <f>'2017-18 BOCES Budget'!F18/'2017-18 BOCES Budget'!L18</f>
        <v>0.31100770116351262</v>
      </c>
      <c r="Q26" s="70">
        <f>'2017-18 BOCES Budget'!F19/'2017-18 BOCES Budget'!L19</f>
        <v>0.15989417393178856</v>
      </c>
      <c r="R26" s="70">
        <f>'2017-18 BOCES Budget'!F20/'2017-18 BOCES Budget'!L20</f>
        <v>0.41913776241679596</v>
      </c>
      <c r="S26" s="70">
        <f>'2017-18 BOCES Budget'!F21/'2017-18 BOCES Budget'!L21</f>
        <v>0.40687984709168595</v>
      </c>
      <c r="T26" s="70">
        <f>'2017-18 BOCES Budget'!F22/'2017-18 BOCES Budget'!L22</f>
        <v>0.46202131941269098</v>
      </c>
      <c r="U26" s="70">
        <f>'2017-18 BOCES Budget'!F23/'2017-18 BOCES Budget'!L23</f>
        <v>0.26462837124484795</v>
      </c>
      <c r="V26" s="70">
        <f>'2017-18 BOCES Budget'!F24/'2017-18 BOCES Budget'!L24</f>
        <v>0.28451623674461002</v>
      </c>
      <c r="W26" s="70">
        <f>'2017-18 BOCES Budget'!F25/'2017-18 BOCES Budget'!L25</f>
        <v>0.31522158257338051</v>
      </c>
      <c r="X26" s="70">
        <f>'2017-18 BOCES Budget'!F26/'2017-18 BOCES Budget'!L26</f>
        <v>0.53748073375524119</v>
      </c>
      <c r="Y26" s="70">
        <f>'2017-18 BOCES Budget'!F27/'2017-18 BOCES Budget'!L27</f>
        <v>0.36331778397229708</v>
      </c>
      <c r="Z26" s="70">
        <f>'2017-18 BOCES Budget'!F28/'2017-18 BOCES Budget'!L28</f>
        <v>0.2557296730142935</v>
      </c>
      <c r="AA26" s="70">
        <f>'2017-18 BOCES Budget'!F29/'2017-18 BOCES Budget'!L29</f>
        <v>0.19059738982423469</v>
      </c>
      <c r="AB26" s="70">
        <f>'2017-18 BOCES Budget'!F30/'2017-18 BOCES Budget'!L30</f>
        <v>0.34880313857117451</v>
      </c>
      <c r="AC26" s="70">
        <f>'2017-18 BOCES Budget'!F31/'2017-18 BOCES Budget'!L31</f>
        <v>0.33151474070840758</v>
      </c>
      <c r="AD26" s="70">
        <f>'2017-18 BOCES Budget'!F32/'2017-18 BOCES Budget'!L32</f>
        <v>0.64735334907036435</v>
      </c>
      <c r="AE26" s="70">
        <f>'2017-18 BOCES Budget'!F33/'2017-18 BOCES Budget'!L33</f>
        <v>0.35420972579859739</v>
      </c>
      <c r="AF26" s="70">
        <f>'2017-18 BOCES Budget'!F34/'2017-18 BOCES Budget'!L34</f>
        <v>0.2159384320611672</v>
      </c>
      <c r="AG26" s="70">
        <f>'2017-18 BOCES Budget'!F35/'2017-18 BOCES Budget'!L35</f>
        <v>0.46127268691416118</v>
      </c>
      <c r="AH26" s="70">
        <f>'2017-18 BOCES Budget'!F36/'2017-18 BOCES Budget'!L36</f>
        <v>0.28911236741501228</v>
      </c>
      <c r="AI26" s="70">
        <f>'2017-18 BOCES Budget'!F37/'2017-18 BOCES Budget'!L37</f>
        <v>0.1767596642514809</v>
      </c>
      <c r="AJ26" s="70">
        <f>'2017-18 BOCES Budget'!F38/'2017-18 BOCES Budget'!L38</f>
        <v>0.32838746046334633</v>
      </c>
      <c r="AK26" s="70">
        <f>'2017-18 BOCES Budget'!F39/'2017-18 BOCES Budget'!L39</f>
        <v>0.22444897712977882</v>
      </c>
      <c r="AL26" s="70">
        <f>'2017-18 BOCES Budget'!F40/'2017-18 BOCES Budget'!L40</f>
        <v>0.49699152202784747</v>
      </c>
      <c r="AM26" s="100"/>
      <c r="AN26" s="103">
        <f>AVERAGE(B26:AM26)</f>
        <v>0.313015028844705</v>
      </c>
      <c r="AO26" s="103">
        <f>MEDIAN(B26:AM26)</f>
        <v>0.30052667587380932</v>
      </c>
    </row>
    <row r="27" spans="1:41" ht="15.6" x14ac:dyDescent="0.3">
      <c r="A27" s="45" t="s">
        <v>58</v>
      </c>
      <c r="B27" s="79">
        <f>'2017-18 BOCES Budget'!G4</f>
        <v>2703461</v>
      </c>
      <c r="C27" s="79">
        <f>'2017-18 BOCES Budget'!G5</f>
        <v>1746121</v>
      </c>
      <c r="D27" s="79">
        <f>'2017-18 BOCES Budget'!G6</f>
        <v>5897058</v>
      </c>
      <c r="E27" s="79">
        <f>'2017-18 BOCES Budget'!G7</f>
        <v>1323767</v>
      </c>
      <c r="F27" s="79">
        <f>'2017-18 BOCES Budget'!G8</f>
        <v>1844900</v>
      </c>
      <c r="G27" s="79">
        <f>'2017-18 BOCES Budget'!G9</f>
        <v>2560537</v>
      </c>
      <c r="H27" s="79">
        <f>'2017-18 BOCES Budget'!G10</f>
        <v>2791851.72</v>
      </c>
      <c r="I27" s="79">
        <f>'2017-18 BOCES Budget'!G11</f>
        <v>7465435</v>
      </c>
      <c r="J27" s="79">
        <f>'2017-18 BOCES Budget'!G12</f>
        <v>7367556.9299999997</v>
      </c>
      <c r="K27" s="79">
        <f>'2017-18 BOCES Budget'!G13</f>
        <v>9965498</v>
      </c>
      <c r="L27" s="79">
        <f>'2017-18 BOCES Budget'!G14</f>
        <v>973449</v>
      </c>
      <c r="M27" s="79">
        <f>'2017-18 BOCES Budget'!G15</f>
        <v>2313400.46</v>
      </c>
      <c r="N27" s="79">
        <f>'2017-18 BOCES Budget'!G16</f>
        <v>3635847</v>
      </c>
      <c r="O27" s="79">
        <f>'2017-18 BOCES Budget'!G17</f>
        <v>4471160</v>
      </c>
      <c r="P27" s="79">
        <f>'2017-18 BOCES Budget'!G18</f>
        <v>4210837</v>
      </c>
      <c r="Q27" s="79">
        <f>'2017-18 BOCES Budget'!G19</f>
        <v>1168376</v>
      </c>
      <c r="R27" s="79">
        <f>'2017-18 BOCES Budget'!G20</f>
        <v>23677572</v>
      </c>
      <c r="S27" s="79">
        <f>'2017-18 BOCES Budget'!G21</f>
        <v>9090958.4199999999</v>
      </c>
      <c r="T27" s="79">
        <f>'2017-18 BOCES Budget'!G22</f>
        <v>599668</v>
      </c>
      <c r="U27" s="79">
        <f>'2017-18 BOCES Budget'!G23</f>
        <v>4682855.1399999997</v>
      </c>
      <c r="V27" s="79">
        <f>'2017-18 BOCES Budget'!G24</f>
        <v>2870522</v>
      </c>
      <c r="W27" s="79">
        <f>'2017-18 BOCES Budget'!G25</f>
        <v>5414816</v>
      </c>
      <c r="X27" s="79">
        <f>'2017-18 BOCES Budget'!G26</f>
        <v>2884990</v>
      </c>
      <c r="Y27" s="79">
        <f>'2017-18 BOCES Budget'!G27</f>
        <v>2405506</v>
      </c>
      <c r="Z27" s="79">
        <f>'2017-18 BOCES Budget'!G28</f>
        <v>3922591</v>
      </c>
      <c r="AA27" s="79">
        <f>'2017-18 BOCES Budget'!G29</f>
        <v>2758204</v>
      </c>
      <c r="AB27" s="79">
        <f>'2017-18 BOCES Budget'!G30</f>
        <v>7771448</v>
      </c>
      <c r="AC27" s="79">
        <f>'2017-18 BOCES Budget'!G31</f>
        <v>1834431</v>
      </c>
      <c r="AD27" s="79"/>
      <c r="AE27" s="79">
        <f>'2017-18 BOCES Budget'!G33</f>
        <v>3893941.9</v>
      </c>
      <c r="AF27" s="79">
        <f>'2017-18 BOCES Budget'!G34</f>
        <v>5320909</v>
      </c>
      <c r="AG27" s="79">
        <f>'2017-18 BOCES Budget'!G35</f>
        <v>940239</v>
      </c>
      <c r="AH27" s="79">
        <f>'2017-18 BOCES Budget'!G36</f>
        <v>2662676</v>
      </c>
      <c r="AI27" s="79">
        <f>'2017-18 BOCES Budget'!G37</f>
        <v>1265891</v>
      </c>
      <c r="AJ27" s="79">
        <f>'2017-18 BOCES Budget'!G38</f>
        <v>2168163</v>
      </c>
      <c r="AK27" s="79">
        <f>'2017-18 BOCES Budget'!G39</f>
        <v>2181528</v>
      </c>
      <c r="AL27" s="79">
        <f>'2017-18 BOCES Budget'!G40</f>
        <v>139406</v>
      </c>
      <c r="AM27" s="100">
        <f t="shared" si="0"/>
        <v>146925570.56999999</v>
      </c>
      <c r="AN27" s="101"/>
      <c r="AO27" s="101"/>
    </row>
    <row r="28" spans="1:41" ht="15.6" x14ac:dyDescent="0.3">
      <c r="A28" s="45" t="s">
        <v>84</v>
      </c>
      <c r="B28" s="79">
        <f>'2017-18 BOCES Budget'!G4/'2017-18 BOCES Budget'!B4</f>
        <v>41.091029304474709</v>
      </c>
      <c r="C28" s="79">
        <f>'2017-18 BOCES Budget'!G5/'2017-18 BOCES Budget'!B5</f>
        <v>55.852637302882002</v>
      </c>
      <c r="D28" s="79">
        <f>'2017-18 BOCES Budget'!G6/'2017-18 BOCES Budget'!B6</f>
        <v>332.15376816492056</v>
      </c>
      <c r="E28" s="79">
        <f>'2017-18 BOCES Budget'!G7/'2017-18 BOCES Budget'!B7</f>
        <v>108.00970953002611</v>
      </c>
      <c r="F28" s="79">
        <f>'2017-18 BOCES Budget'!G8/'2017-18 BOCES Budget'!B8</f>
        <v>133.78535170413343</v>
      </c>
      <c r="G28" s="79">
        <f>'2017-18 BOCES Budget'!G9/'2017-18 BOCES Budget'!B9</f>
        <v>210.84790843214756</v>
      </c>
      <c r="H28" s="79">
        <f>'2017-18 BOCES Budget'!G10/'2017-18 BOCES Budget'!B10</f>
        <v>70.380450741151563</v>
      </c>
      <c r="I28" s="79">
        <f>'2017-18 BOCES Budget'!G11/'2017-18 BOCES Budget'!B11</f>
        <v>46.464399078857284</v>
      </c>
      <c r="J28" s="79">
        <f>'2017-18 BOCES Budget'!G12/'2017-18 BOCES Budget'!B12</f>
        <v>72.763119777984073</v>
      </c>
      <c r="K28" s="79">
        <f>'2017-18 BOCES Budget'!G13/'2017-18 BOCES Budget'!B13</f>
        <v>273.75485536906297</v>
      </c>
      <c r="L28" s="79">
        <f>'2017-18 BOCES Budget'!G14/'2017-18 BOCES Budget'!B14</f>
        <v>118.12267928649436</v>
      </c>
      <c r="M28" s="79">
        <f>'2017-18 BOCES Budget'!G15/'2017-18 BOCES Budget'!B15</f>
        <v>108.38137549777466</v>
      </c>
      <c r="N28" s="79">
        <f>'2017-18 BOCES Budget'!G16/'2017-18 BOCES Budget'!B16</f>
        <v>230.16060011394569</v>
      </c>
      <c r="O28" s="79">
        <f>'2017-18 BOCES Budget'!G17/'2017-18 BOCES Budget'!B17</f>
        <v>470.89626119010006</v>
      </c>
      <c r="P28" s="79">
        <f>'2017-18 BOCES Budget'!G18/'2017-18 BOCES Budget'!B18</f>
        <v>180.443820706205</v>
      </c>
      <c r="Q28" s="79">
        <f>'2017-18 BOCES Budget'!G19/'2017-18 BOCES Budget'!B19</f>
        <v>76.319550591155533</v>
      </c>
      <c r="R28" s="79">
        <f>'2017-18 BOCES Budget'!G20/'2017-18 BOCES Budget'!B20</f>
        <v>322.52120848884408</v>
      </c>
      <c r="S28" s="79">
        <f>'2017-18 BOCES Budget'!G21/'2017-18 BOCES Budget'!B21</f>
        <v>277.1887190901607</v>
      </c>
      <c r="T28" s="79">
        <f>'2017-18 BOCES Budget'!G22/'2017-18 BOCES Budget'!B22</f>
        <v>2.9671698804063316</v>
      </c>
      <c r="U28" s="79">
        <f>'2017-18 BOCES Budget'!G23/'2017-18 BOCES Budget'!B23</f>
        <v>199.70383129344535</v>
      </c>
      <c r="V28" s="79">
        <f>'2017-18 BOCES Budget'!G24/'2017-18 BOCES Budget'!B24</f>
        <v>37.498654474199867</v>
      </c>
      <c r="W28" s="79">
        <f>'2017-18 BOCES Budget'!G25/'2017-18 BOCES Budget'!B25</f>
        <v>150.63751182329048</v>
      </c>
      <c r="X28" s="79">
        <f>'2017-18 BOCES Budget'!G26/'2017-18 BOCES Budget'!B26</f>
        <v>46.999820797289154</v>
      </c>
      <c r="Y28" s="79">
        <f>'2017-18 BOCES Budget'!G27/'2017-18 BOCES Budget'!B27</f>
        <v>73.419179587351977</v>
      </c>
      <c r="Z28" s="79">
        <f>'2017-18 BOCES Budget'!G28/'2017-18 BOCES Budget'!B28</f>
        <v>197.63154977831519</v>
      </c>
      <c r="AA28" s="79">
        <f>'2017-18 BOCES Budget'!G29/'2017-18 BOCES Budget'!B29</f>
        <v>326.14449568404871</v>
      </c>
      <c r="AB28" s="79">
        <f>'2017-18 BOCES Budget'!G30/'2017-18 BOCES Budget'!B30</f>
        <v>147.77425366039171</v>
      </c>
      <c r="AC28" s="79">
        <f>'2017-18 BOCES Budget'!G31/'2017-18 BOCES Budget'!B31</f>
        <v>56.865711894355066</v>
      </c>
      <c r="AD28" s="79"/>
      <c r="AE28" s="79">
        <f>'2017-18 BOCES Budget'!G33/'2017-18 BOCES Budget'!B33</f>
        <v>253.97481737542395</v>
      </c>
      <c r="AF28" s="79">
        <f>'2017-18 BOCES Budget'!G34/'2017-18 BOCES Budget'!B34</f>
        <v>176.55735474665693</v>
      </c>
      <c r="AG28" s="79">
        <f>'2017-18 BOCES Budget'!G35/'2017-18 BOCES Budget'!B35</f>
        <v>100.58183568677792</v>
      </c>
      <c r="AH28" s="79">
        <f>'2017-18 BOCES Budget'!G36/'2017-18 BOCES Budget'!B36</f>
        <v>217.18401305057097</v>
      </c>
      <c r="AI28" s="79">
        <f>'2017-18 BOCES Budget'!G37/'2017-18 BOCES Budget'!B37</f>
        <v>60.589240415450149</v>
      </c>
      <c r="AJ28" s="79">
        <f>'2017-18 BOCES Budget'!G38/'2017-18 BOCES Budget'!B38</f>
        <v>56.170025906735752</v>
      </c>
      <c r="AK28" s="79">
        <f>'2017-18 BOCES Budget'!G39/'2017-18 BOCES Budget'!B39</f>
        <v>19.657124320817452</v>
      </c>
      <c r="AL28" s="79">
        <f>'2017-18 BOCES Budget'!G40/'2017-18 BOCES Budget'!B40</f>
        <v>1.7059399397929464</v>
      </c>
      <c r="AM28" s="100"/>
      <c r="AN28" s="102">
        <f>AVERAGE(B28:AM28)</f>
        <v>145.97777707460108</v>
      </c>
      <c r="AO28" s="102">
        <f>MEDIAN(B28:AM28)</f>
        <v>113.25202739213451</v>
      </c>
    </row>
    <row r="29" spans="1:41" ht="15.6" x14ac:dyDescent="0.3">
      <c r="A29" s="45" t="s">
        <v>62</v>
      </c>
      <c r="B29" s="70">
        <f>'2017-18 BOCES Budget'!G4/'2017-18 BOCES Budget'!L4</f>
        <v>2.1944245503503629E-2</v>
      </c>
      <c r="C29" s="70">
        <f>'2017-18 BOCES Budget'!G5/'2017-18 BOCES Budget'!L5</f>
        <v>1.6003709743801203E-2</v>
      </c>
      <c r="D29" s="70">
        <f>'2017-18 BOCES Budget'!G6/'2017-18 BOCES Budget'!L6</f>
        <v>8.2002669892787122E-2</v>
      </c>
      <c r="E29" s="70">
        <f>'2017-18 BOCES Budget'!G7/'2017-18 BOCES Budget'!L7</f>
        <v>3.6020030770983112E-2</v>
      </c>
      <c r="F29" s="70">
        <f>'2017-18 BOCES Budget'!G8/'2017-18 BOCES Budget'!L8</f>
        <v>4.921287804107724E-2</v>
      </c>
      <c r="G29" s="70">
        <f>'2017-18 BOCES Budget'!G9/'2017-18 BOCES Budget'!L9</f>
        <v>5.0014680918173841E-2</v>
      </c>
      <c r="H29" s="70">
        <f>'2017-18 BOCES Budget'!G10/'2017-18 BOCES Budget'!L10</f>
        <v>4.3554071205698042E-2</v>
      </c>
      <c r="I29" s="70">
        <f>'2017-18 BOCES Budget'!G11/'2017-18 BOCES Budget'!L11</f>
        <v>2.1609083599428217E-2</v>
      </c>
      <c r="J29" s="70">
        <f>'2017-18 BOCES Budget'!G12/'2017-18 BOCES Budget'!L12</f>
        <v>5.9456000791590954E-2</v>
      </c>
      <c r="K29" s="70">
        <f>'2017-18 BOCES Budget'!G13/'2017-18 BOCES Budget'!L13</f>
        <v>0.11074680400584457</v>
      </c>
      <c r="L29" s="70">
        <f>'2017-18 BOCES Budget'!G14/'2017-18 BOCES Budget'!L14</f>
        <v>4.3293705027892211E-2</v>
      </c>
      <c r="M29" s="70">
        <f>'2017-18 BOCES Budget'!G15/'2017-18 BOCES Budget'!L15</f>
        <v>4.9161629133042853E-2</v>
      </c>
      <c r="N29" s="70">
        <f>'2017-18 BOCES Budget'!G16/'2017-18 BOCES Budget'!L16</f>
        <v>7.6000670573187476E-2</v>
      </c>
      <c r="O29" s="70">
        <f>'2017-18 BOCES Budget'!G17/'2017-18 BOCES Budget'!L17</f>
        <v>0.13912380467803934</v>
      </c>
      <c r="P29" s="70">
        <f>'2017-18 BOCES Budget'!G18/'2017-18 BOCES Budget'!L18</f>
        <v>8.4603037469083833E-2</v>
      </c>
      <c r="Q29" s="70">
        <f>'2017-18 BOCES Budget'!G19/'2017-18 BOCES Budget'!L19</f>
        <v>1.718394052175392E-2</v>
      </c>
      <c r="R29" s="70">
        <f>'2017-18 BOCES Budget'!G20/'2017-18 BOCES Budget'!L20</f>
        <v>0.16704481245402755</v>
      </c>
      <c r="S29" s="70">
        <f>'2017-18 BOCES Budget'!G21/'2017-18 BOCES Budget'!L21</f>
        <v>0.1024892822447712</v>
      </c>
      <c r="T29" s="70">
        <f>'2017-18 BOCES Budget'!G22/'2017-18 BOCES Budget'!L22</f>
        <v>1.7850039498408139E-3</v>
      </c>
      <c r="U29" s="70">
        <f>'2017-18 BOCES Budget'!G23/'2017-18 BOCES Budget'!L23</f>
        <v>7.5265659342732091E-2</v>
      </c>
      <c r="V29" s="70">
        <f>'2017-18 BOCES Budget'!G24/'2017-18 BOCES Budget'!L24</f>
        <v>2.256441205937015E-2</v>
      </c>
      <c r="W29" s="70">
        <f>'2017-18 BOCES Budget'!G25/'2017-18 BOCES Budget'!L25</f>
        <v>4.481221335605419E-2</v>
      </c>
      <c r="X29" s="70">
        <f>'2017-18 BOCES Budget'!G26/'2017-18 BOCES Budget'!L26</f>
        <v>2.1646547937628314E-2</v>
      </c>
      <c r="Y29" s="70">
        <f>'2017-18 BOCES Budget'!G27/'2017-18 BOCES Budget'!L27</f>
        <v>4.020258307678868E-2</v>
      </c>
      <c r="Z29" s="70">
        <f>'2017-18 BOCES Budget'!G28/'2017-18 BOCES Budget'!L28</f>
        <v>7.1280256381274831E-2</v>
      </c>
      <c r="AA29" s="70">
        <f>'2017-18 BOCES Budget'!G29/'2017-18 BOCES Budget'!L29</f>
        <v>0.10469231314639306</v>
      </c>
      <c r="AB29" s="70">
        <f>'2017-18 BOCES Budget'!G30/'2017-18 BOCES Budget'!L30</f>
        <v>0.11351099533296745</v>
      </c>
      <c r="AC29" s="70">
        <f>'2017-18 BOCES Budget'!G31/'2017-18 BOCES Budget'!L31</f>
        <v>2.8788535677297392E-2</v>
      </c>
      <c r="AD29" s="70"/>
      <c r="AE29" s="70">
        <f>'2017-18 BOCES Budget'!G33/'2017-18 BOCES Budget'!L33</f>
        <v>6.3380364908572406E-2</v>
      </c>
      <c r="AF29" s="70">
        <f>'2017-18 BOCES Budget'!G34/'2017-18 BOCES Budget'!L34</f>
        <v>5.5012896872989062E-2</v>
      </c>
      <c r="AG29" s="70">
        <f>'2017-18 BOCES Budget'!G35/'2017-18 BOCES Budget'!L35</f>
        <v>3.113168826744938E-2</v>
      </c>
      <c r="AH29" s="70">
        <f>'2017-18 BOCES Budget'!G36/'2017-18 BOCES Budget'!L36</f>
        <v>5.9110756378750122E-2</v>
      </c>
      <c r="AI29" s="70">
        <f>'2017-18 BOCES Budget'!G37/'2017-18 BOCES Budget'!L37</f>
        <v>2.5561730544086281E-2</v>
      </c>
      <c r="AJ29" s="70">
        <f>'2017-18 BOCES Budget'!G38/'2017-18 BOCES Budget'!L38</f>
        <v>2.900272685396561E-2</v>
      </c>
      <c r="AK29" s="70">
        <f>'2017-18 BOCES Budget'!G39/'2017-18 BOCES Budget'!L39</f>
        <v>1.3341851704276904E-2</v>
      </c>
      <c r="AL29" s="70">
        <f>'2017-18 BOCES Budget'!G40/'2017-18 BOCES Budget'!L40</f>
        <v>8.2143865441081879E-4</v>
      </c>
      <c r="AM29" s="100"/>
      <c r="AN29" s="103">
        <f>AVERAGE(B29:AM29)</f>
        <v>5.4760473083875938E-2</v>
      </c>
      <c r="AO29" s="103">
        <f>MEDIAN(B29:AM29)</f>
        <v>4.6986921244548521E-2</v>
      </c>
    </row>
    <row r="30" spans="1:41" ht="28.8" x14ac:dyDescent="0.55000000000000004">
      <c r="A30" s="30"/>
      <c r="B30" s="71"/>
      <c r="C30" s="72"/>
      <c r="D30" s="32"/>
      <c r="E30" s="32"/>
      <c r="F30" s="65"/>
      <c r="G30" s="65"/>
      <c r="H30" s="65"/>
      <c r="I30" s="65"/>
      <c r="J30" s="65"/>
      <c r="K30" s="56"/>
      <c r="L30" s="57"/>
      <c r="M30" s="66"/>
      <c r="N30" s="66"/>
      <c r="O30" s="3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104"/>
      <c r="AN30" s="105"/>
      <c r="AO30" s="105"/>
    </row>
    <row r="31" spans="1:41" ht="15.6" x14ac:dyDescent="0.3">
      <c r="A31" s="45" t="s">
        <v>85</v>
      </c>
      <c r="B31" s="79">
        <f>'2017-18 BOCES Budget'!H4</f>
        <v>5657203</v>
      </c>
      <c r="C31" s="79">
        <f>'2017-18 BOCES Budget'!H5</f>
        <v>8356934</v>
      </c>
      <c r="D31" s="79">
        <f>'2017-18 BOCES Budget'!H6</f>
        <v>5390871</v>
      </c>
      <c r="E31" s="79">
        <f>'2017-18 BOCES Budget'!H7</f>
        <v>3493197</v>
      </c>
      <c r="F31" s="79">
        <f>'2017-18 BOCES Budget'!H8</f>
        <v>1193081</v>
      </c>
      <c r="G31" s="79">
        <f>'2017-18 BOCES Budget'!H9</f>
        <v>2938877</v>
      </c>
      <c r="H31" s="79">
        <f>'2017-18 BOCES Budget'!H10</f>
        <v>3554639.72</v>
      </c>
      <c r="I31" s="79">
        <f>'2017-18 BOCES Budget'!H11</f>
        <v>15383630</v>
      </c>
      <c r="J31" s="79">
        <f>'2017-18 BOCES Budget'!H12</f>
        <v>4880131.07</v>
      </c>
      <c r="K31" s="79">
        <f>'2017-18 BOCES Budget'!H13</f>
        <v>7666868</v>
      </c>
      <c r="L31" s="79">
        <f>'2017-18 BOCES Budget'!H14</f>
        <v>1758036</v>
      </c>
      <c r="M31" s="79">
        <f>'2017-18 BOCES Budget'!H15</f>
        <v>4007740</v>
      </c>
      <c r="N31" s="79">
        <f>'2017-18 BOCES Budget'!H16</f>
        <v>7158082</v>
      </c>
      <c r="O31" s="79">
        <f>'2017-18 BOCES Budget'!H17</f>
        <v>2859427</v>
      </c>
      <c r="P31" s="79">
        <f>'2017-18 BOCES Budget'!H18</f>
        <v>5355797</v>
      </c>
      <c r="Q31" s="79">
        <f>'2017-18 BOCES Budget'!H19</f>
        <v>4760441</v>
      </c>
      <c r="R31" s="79">
        <f>'2017-18 BOCES Budget'!H20</f>
        <v>2693373</v>
      </c>
      <c r="S31" s="79">
        <f>'2017-18 BOCES Budget'!H21</f>
        <v>3141149.03</v>
      </c>
      <c r="T31" s="79">
        <f>'2017-18 BOCES Budget'!H22</f>
        <v>19243884</v>
      </c>
      <c r="U31" s="79">
        <f>'2017-18 BOCES Budget'!H23</f>
        <v>7331015.7800000003</v>
      </c>
      <c r="V31" s="79">
        <f>'2017-18 BOCES Budget'!H24</f>
        <v>10479210</v>
      </c>
      <c r="W31" s="79">
        <f>'2017-18 BOCES Budget'!H25</f>
        <v>5931806</v>
      </c>
      <c r="X31" s="79">
        <f>'2017-18 BOCES Budget'!H26</f>
        <v>3414239</v>
      </c>
      <c r="Y31" s="79">
        <f>'2017-18 BOCES Budget'!H27</f>
        <v>4309156</v>
      </c>
      <c r="Z31" s="79">
        <f>'2017-18 BOCES Budget'!H28</f>
        <v>6680381</v>
      </c>
      <c r="AA31" s="79">
        <f>'2017-18 BOCES Budget'!H29</f>
        <v>1873649</v>
      </c>
      <c r="AB31" s="79">
        <f>'2017-18 BOCES Budget'!H30</f>
        <v>4571799</v>
      </c>
      <c r="AC31" s="79">
        <f>'2017-18 BOCES Budget'!H31</f>
        <v>4420248</v>
      </c>
      <c r="AD31" s="79">
        <f>'2017-18 BOCES Budget'!H32</f>
        <v>3058365</v>
      </c>
      <c r="AE31" s="79">
        <f>'2017-18 BOCES Budget'!H33</f>
        <v>2156755.59</v>
      </c>
      <c r="AF31" s="79">
        <f>'2017-18 BOCES Budget'!H34</f>
        <v>5942765</v>
      </c>
      <c r="AG31" s="79">
        <f>'2017-18 BOCES Budget'!H35</f>
        <v>2909307</v>
      </c>
      <c r="AH31" s="79">
        <f>'2017-18 BOCES Budget'!H36</f>
        <v>3937470</v>
      </c>
      <c r="AI31" s="79">
        <f>'2017-18 BOCES Budget'!H37</f>
        <v>2543486</v>
      </c>
      <c r="AJ31" s="79">
        <f>'2017-18 BOCES Budget'!H38</f>
        <v>6807907</v>
      </c>
      <c r="AK31" s="79">
        <f>'2017-18 BOCES Budget'!H39</f>
        <v>3489829</v>
      </c>
      <c r="AL31" s="79">
        <f>'2017-18 BOCES Budget'!H40</f>
        <v>8530612</v>
      </c>
      <c r="AM31" s="100">
        <f t="shared" si="0"/>
        <v>197881361.19</v>
      </c>
      <c r="AN31" s="101"/>
      <c r="AO31" s="101"/>
    </row>
    <row r="32" spans="1:41" ht="15.6" x14ac:dyDescent="0.3">
      <c r="A32" s="52" t="s">
        <v>86</v>
      </c>
      <c r="B32" s="99">
        <f>'2017-18 BOCES Budget'!H4/'2017-18 BOCES Budget'!B4</f>
        <v>85.986183730544752</v>
      </c>
      <c r="C32" s="99">
        <f>'2017-18 BOCES Budget'!H5/'2017-18 BOCES Budget'!B5</f>
        <v>267.31068675431021</v>
      </c>
      <c r="D32" s="99">
        <f>'2017-18 BOCES Budget'!H6/'2017-18 BOCES Budget'!B6</f>
        <v>303.64261574856368</v>
      </c>
      <c r="E32" s="99">
        <f>'2017-18 BOCES Budget'!H7/'2017-18 BOCES Budget'!B7</f>
        <v>285.0193374673629</v>
      </c>
      <c r="F32" s="99">
        <f>'2017-18 BOCES Budget'!H8/'2017-18 BOCES Budget'!B8</f>
        <v>86.517839013778101</v>
      </c>
      <c r="G32" s="99">
        <f>'2017-18 BOCES Budget'!H9/'2017-18 BOCES Budget'!B9</f>
        <v>242.00238801054019</v>
      </c>
      <c r="H32" s="99">
        <f>'2017-18 BOCES Budget'!H10/'2017-18 BOCES Budget'!B10</f>
        <v>89.60975395785016</v>
      </c>
      <c r="I32" s="99">
        <f>'2017-18 BOCES Budget'!H11/'2017-18 BOCES Budget'!B11</f>
        <v>95.746747992780229</v>
      </c>
      <c r="J32" s="99">
        <f>'2017-18 BOCES Budget'!H12/'2017-18 BOCES Budget'!B12</f>
        <v>48.196921306812577</v>
      </c>
      <c r="K32" s="99">
        <f>'2017-18 BOCES Budget'!H13/'2017-18 BOCES Budget'!B13</f>
        <v>210.61088371837485</v>
      </c>
      <c r="L32" s="99">
        <f>'2017-18 BOCES Budget'!H14/'2017-18 BOCES Budget'!B14</f>
        <v>213.32799417546414</v>
      </c>
      <c r="M32" s="99">
        <f>'2017-18 BOCES Budget'!H15/'2017-18 BOCES Budget'!B15</f>
        <v>187.7601311782619</v>
      </c>
      <c r="N32" s="99">
        <f>'2017-18 BOCES Budget'!H16/'2017-18 BOCES Budget'!B16</f>
        <v>453.1292017471672</v>
      </c>
      <c r="O32" s="99">
        <f>'2017-18 BOCES Budget'!H17/'2017-18 BOCES Budget'!B17</f>
        <v>301.15081621906268</v>
      </c>
      <c r="P32" s="99">
        <f>'2017-18 BOCES Budget'!H18/'2017-18 BOCES Budget'!B18</f>
        <v>229.50792766540968</v>
      </c>
      <c r="Q32" s="99">
        <f>'2017-18 BOCES Budget'!H19/'2017-18 BOCES Budget'!B19</f>
        <v>310.95701874714223</v>
      </c>
      <c r="R32" s="99">
        <f>'2017-18 BOCES Budget'!H20/'2017-18 BOCES Budget'!B20</f>
        <v>36.687457433187127</v>
      </c>
      <c r="S32" s="99">
        <f>'2017-18 BOCES Budget'!H21/'2017-18 BOCES Budget'!B21</f>
        <v>95.775498673659172</v>
      </c>
      <c r="T32" s="99">
        <f>'2017-18 BOCES Budget'!H22/'2017-18 BOCES Budget'!B22</f>
        <v>95.219142903795628</v>
      </c>
      <c r="U32" s="99">
        <f>'2017-18 BOCES Budget'!H23/'2017-18 BOCES Budget'!B23</f>
        <v>312.63660625186577</v>
      </c>
      <c r="V32" s="99">
        <f>'2017-18 BOCES Budget'!H24/'2017-18 BOCES Budget'!B24</f>
        <v>136.89366427171782</v>
      </c>
      <c r="W32" s="99">
        <f>'2017-18 BOCES Budget'!H25/'2017-18 BOCES Budget'!B25</f>
        <v>165.01991876703946</v>
      </c>
      <c r="X32" s="99">
        <f>'2017-18 BOCES Budget'!H26/'2017-18 BOCES Budget'!B26</f>
        <v>55.62189857126566</v>
      </c>
      <c r="Y32" s="99">
        <f>'2017-18 BOCES Budget'!H27/'2017-18 BOCES Budget'!B27</f>
        <v>131.52105969967036</v>
      </c>
      <c r="Z32" s="99">
        <f>'2017-18 BOCES Budget'!H28/'2017-18 BOCES Budget'!B28</f>
        <v>336.57703546956873</v>
      </c>
      <c r="AA32" s="99">
        <f>'2017-18 BOCES Budget'!H29/'2017-18 BOCES Budget'!B29</f>
        <v>221.5500768594064</v>
      </c>
      <c r="AB32" s="99">
        <f>'2017-18 BOCES Budget'!H30/'2017-18 BOCES Budget'!B30</f>
        <v>86.932857957786652</v>
      </c>
      <c r="AC32" s="99">
        <f>'2017-18 BOCES Budget'!H31/'2017-18 BOCES Budget'!B31</f>
        <v>137.02371431228494</v>
      </c>
      <c r="AD32" s="99">
        <f>'2017-18 BOCES Budget'!H32/'2017-18 BOCES Budget'!B32</f>
        <v>73.054772596980698</v>
      </c>
      <c r="AE32" s="99">
        <f>'2017-18 BOCES Budget'!H33/'2017-18 BOCES Budget'!B33</f>
        <v>140.67020545264805</v>
      </c>
      <c r="AF32" s="99">
        <f>'2017-18 BOCES Budget'!H34/'2017-18 BOCES Budget'!B34</f>
        <v>197.19165809470087</v>
      </c>
      <c r="AG32" s="99">
        <f>'2017-18 BOCES Budget'!H35/'2017-18 BOCES Budget'!B35</f>
        <v>311.22240051347882</v>
      </c>
      <c r="AH32" s="99">
        <f>'2017-18 BOCES Budget'!H36/'2017-18 BOCES Budget'!B36</f>
        <v>321.16394779771616</v>
      </c>
      <c r="AI32" s="99">
        <f>'2017-18 BOCES Budget'!H37/'2017-18 BOCES Budget'!B37</f>
        <v>121.73866845354904</v>
      </c>
      <c r="AJ32" s="99">
        <f>'2017-18 BOCES Budget'!H38/'2017-18 BOCES Budget'!B38</f>
        <v>176.37064766839379</v>
      </c>
      <c r="AK32" s="99">
        <f>'2017-18 BOCES Budget'!H39/'2017-18 BOCES Budget'!B39</f>
        <v>31.445850115787671</v>
      </c>
      <c r="AL32" s="99">
        <f>'2017-18 BOCES Budget'!H40/'2017-18 BOCES Budget'!B40</f>
        <v>104.39085635967596</v>
      </c>
      <c r="AM32" s="100"/>
      <c r="AN32" s="102">
        <f>AVERAGE(B32:AM32)</f>
        <v>181.05903745020552</v>
      </c>
      <c r="AO32" s="102">
        <f>MEDIAN(B32:AM32)</f>
        <v>165.01991876703946</v>
      </c>
    </row>
    <row r="33" spans="1:41" ht="15.6" x14ac:dyDescent="0.3">
      <c r="A33" s="45" t="s">
        <v>89</v>
      </c>
      <c r="B33" s="70">
        <f>'2017-18 BOCES Budget'!H4/'2017-18 BOCES Budget'!L4</f>
        <v>4.5920045266107871E-2</v>
      </c>
      <c r="C33" s="70">
        <f>'2017-18 BOCES Budget'!H5/'2017-18 BOCES Budget'!L5</f>
        <v>7.6593744697019031E-2</v>
      </c>
      <c r="D33" s="70">
        <f>'2017-18 BOCES Budget'!H6/'2017-18 BOCES Budget'!L6</f>
        <v>7.4963789579074722E-2</v>
      </c>
      <c r="E33" s="70">
        <f>'2017-18 BOCES Budget'!H7/'2017-18 BOCES Budget'!L7</f>
        <v>9.5050763033906943E-2</v>
      </c>
      <c r="F33" s="70">
        <f>'2017-18 BOCES Budget'!H8/'2017-18 BOCES Budget'!L8</f>
        <v>3.1825545962451338E-2</v>
      </c>
      <c r="G33" s="70">
        <f>'2017-18 BOCES Budget'!H9/'2017-18 BOCES Budget'!L9</f>
        <v>5.740475353910527E-2</v>
      </c>
      <c r="H33" s="70">
        <f>'2017-18 BOCES Budget'!H10/'2017-18 BOCES Budget'!L10</f>
        <v>5.5453887599547211E-2</v>
      </c>
      <c r="I33" s="70">
        <f>'2017-18 BOCES Budget'!H11/'2017-18 BOCES Budget'!L11</f>
        <v>4.4528704185713475E-2</v>
      </c>
      <c r="J33" s="70">
        <f>'2017-18 BOCES Budget'!H12/'2017-18 BOCES Budget'!L12</f>
        <v>3.9382536099519173E-2</v>
      </c>
      <c r="K33" s="70">
        <f>'2017-18 BOCES Budget'!H13/'2017-18 BOCES Budget'!L13</f>
        <v>8.5202076979462693E-2</v>
      </c>
      <c r="L33" s="70">
        <f>'2017-18 BOCES Budget'!H14/'2017-18 BOCES Budget'!L14</f>
        <v>7.8187857825541468E-2</v>
      </c>
      <c r="M33" s="70">
        <f>'2017-18 BOCES Budget'!H15/'2017-18 BOCES Budget'!L15</f>
        <v>8.5167713479948545E-2</v>
      </c>
      <c r="N33" s="70">
        <f>'2017-18 BOCES Budget'!H16/'2017-18 BOCES Budget'!L16</f>
        <v>0.14962649198876163</v>
      </c>
      <c r="O33" s="70">
        <f>'2017-18 BOCES Budget'!H17/'2017-18 BOCES Budget'!L17</f>
        <v>8.8973412590717393E-2</v>
      </c>
      <c r="P33" s="70">
        <f>'2017-18 BOCES Budget'!H18/'2017-18 BOCES Budget'!L18</f>
        <v>0.10760727481681356</v>
      </c>
      <c r="Q33" s="70">
        <f>'2017-18 BOCES Budget'!H19/'2017-18 BOCES Budget'!L19</f>
        <v>7.0014391772270868E-2</v>
      </c>
      <c r="R33" s="70">
        <f>'2017-18 BOCES Budget'!H20/'2017-18 BOCES Budget'!L20</f>
        <v>1.9001694415869224E-2</v>
      </c>
      <c r="S33" s="70">
        <f>'2017-18 BOCES Budget'!H21/'2017-18 BOCES Budget'!L21</f>
        <v>3.5412559890309045E-2</v>
      </c>
      <c r="T33" s="70">
        <f>'2017-18 BOCES Budget'!H22/'2017-18 BOCES Budget'!L22</f>
        <v>5.7282377832864918E-2</v>
      </c>
      <c r="U33" s="70">
        <f>'2017-18 BOCES Budget'!H23/'2017-18 BOCES Budget'!L23</f>
        <v>0.11782848707416421</v>
      </c>
      <c r="V33" s="70">
        <f>'2017-18 BOCES Budget'!H24/'2017-18 BOCES Budget'!L24</f>
        <v>8.2374290284719029E-2</v>
      </c>
      <c r="W33" s="70">
        <f>'2017-18 BOCES Budget'!H25/'2017-18 BOCES Budget'!L25</f>
        <v>4.9090745845975628E-2</v>
      </c>
      <c r="X33" s="70">
        <f>'2017-18 BOCES Budget'!H26/'2017-18 BOCES Budget'!L26</f>
        <v>2.5617589032897913E-2</v>
      </c>
      <c r="Y33" s="70">
        <f>'2017-18 BOCES Budget'!H27/'2017-18 BOCES Budget'!L27</f>
        <v>7.2017780076558693E-2</v>
      </c>
      <c r="Z33" s="70">
        <f>'2017-18 BOCES Budget'!H28/'2017-18 BOCES Budget'!L28</f>
        <v>0.12139406591321837</v>
      </c>
      <c r="AA33" s="70">
        <f>'2017-18 BOCES Budget'!H29/'2017-18 BOCES Budget'!L29</f>
        <v>7.1117527142454368E-2</v>
      </c>
      <c r="AB33" s="70">
        <f>'2017-18 BOCES Budget'!H30/'2017-18 BOCES Budget'!L30</f>
        <v>6.677641733590256E-2</v>
      </c>
      <c r="AC33" s="70">
        <f>'2017-18 BOCES Budget'!H31/'2017-18 BOCES Budget'!L31</f>
        <v>6.9368903627611209E-2</v>
      </c>
      <c r="AD33" s="70">
        <f>'2017-18 BOCES Budget'!H32/'2017-18 BOCES Budget'!L32</f>
        <v>2.8230482335827031E-2</v>
      </c>
      <c r="AE33" s="70">
        <f>'2017-18 BOCES Budget'!H33/'2017-18 BOCES Budget'!L33</f>
        <v>3.5104775526518098E-2</v>
      </c>
      <c r="AF33" s="70">
        <f>'2017-18 BOCES Budget'!H34/'2017-18 BOCES Budget'!L34</f>
        <v>6.1442268245032731E-2</v>
      </c>
      <c r="AG33" s="70">
        <f>'2017-18 BOCES Budget'!H35/'2017-18 BOCES Budget'!L35</f>
        <v>9.6328315032995174E-2</v>
      </c>
      <c r="AH33" s="70">
        <f>'2017-18 BOCES Budget'!H36/'2017-18 BOCES Budget'!L36</f>
        <v>8.7410871588821631E-2</v>
      </c>
      <c r="AI33" s="70">
        <f>'2017-18 BOCES Budget'!H37/'2017-18 BOCES Budget'!L37</f>
        <v>5.1359796202560759E-2</v>
      </c>
      <c r="AJ33" s="70">
        <f>'2017-18 BOCES Budget'!H38/'2017-18 BOCES Budget'!L38</f>
        <v>9.1066892649768694E-2</v>
      </c>
      <c r="AK33" s="70">
        <f>'2017-18 BOCES Budget'!H39/'2017-18 BOCES Budget'!L39</f>
        <v>2.1343196599486674E-2</v>
      </c>
      <c r="AL33" s="70">
        <f>'2017-18 BOCES Budget'!H40/'2017-18 BOCES Budget'!L40</f>
        <v>5.0265945817115354E-2</v>
      </c>
      <c r="AM33" s="100"/>
      <c r="AN33" s="103">
        <f>AVERAGE(B33:AM33)</f>
        <v>6.7452377618557657E-2</v>
      </c>
      <c r="AO33" s="103">
        <f>MEDIAN(B33:AM33)</f>
        <v>6.9368903627611209E-2</v>
      </c>
    </row>
    <row r="34" spans="1:41" ht="15.6" x14ac:dyDescent="0.3">
      <c r="A34" s="45" t="s">
        <v>63</v>
      </c>
      <c r="B34" s="79">
        <f>'2017-18 BOCES Budget'!I4</f>
        <v>8133257</v>
      </c>
      <c r="C34" s="79">
        <f>'2017-18 BOCES Budget'!I5</f>
        <v>10862635</v>
      </c>
      <c r="D34" s="79">
        <f>'2017-18 BOCES Budget'!I6</f>
        <v>13427270</v>
      </c>
      <c r="E34" s="79">
        <f>'2017-18 BOCES Budget'!I7</f>
        <v>6175470</v>
      </c>
      <c r="F34" s="79">
        <f>'2017-18 BOCES Budget'!I8</f>
        <v>2316343</v>
      </c>
      <c r="G34" s="79">
        <f>'2017-18 BOCES Budget'!I9</f>
        <v>7144291</v>
      </c>
      <c r="H34" s="79">
        <f>'2017-18 BOCES Budget'!I10</f>
        <v>10108417.039999999</v>
      </c>
      <c r="I34" s="79">
        <f>'2017-18 BOCES Budget'!I11</f>
        <v>23210225</v>
      </c>
      <c r="J34" s="79">
        <f>'2017-18 BOCES Budget'!I12</f>
        <v>30122081.559999999</v>
      </c>
      <c r="K34" s="79">
        <f>'2017-18 BOCES Budget'!I13</f>
        <v>11155793</v>
      </c>
      <c r="L34" s="79">
        <f>'2017-18 BOCES Budget'!I14</f>
        <v>1388121</v>
      </c>
      <c r="M34" s="79">
        <f>'2017-18 BOCES Budget'!I15</f>
        <v>8356006.25</v>
      </c>
      <c r="N34" s="79">
        <f>'2017-18 BOCES Budget'!I16</f>
        <v>2077831</v>
      </c>
      <c r="O34" s="79">
        <f>'2017-18 BOCES Budget'!I17</f>
        <v>3632060</v>
      </c>
      <c r="P34" s="79">
        <f>'2017-18 BOCES Budget'!I18</f>
        <v>2549318</v>
      </c>
      <c r="Q34" s="79">
        <f>'2017-18 BOCES Budget'!I19</f>
        <v>14573449</v>
      </c>
      <c r="R34" s="79">
        <f>'2017-18 BOCES Budget'!I20</f>
        <v>12867024</v>
      </c>
      <c r="S34" s="79">
        <f>'2017-18 BOCES Budget'!I21</f>
        <v>14007244.25</v>
      </c>
      <c r="T34" s="79">
        <f>'2017-18 BOCES Budget'!I22</f>
        <v>52686498</v>
      </c>
      <c r="U34" s="79">
        <f>'2017-18 BOCES Budget'!I23</f>
        <v>11454957.969999999</v>
      </c>
      <c r="V34" s="79">
        <f>'2017-18 BOCES Budget'!I24</f>
        <v>25741635</v>
      </c>
      <c r="W34" s="79">
        <f>'2017-18 BOCES Budget'!I25</f>
        <v>26551814</v>
      </c>
      <c r="X34" s="79">
        <f>'2017-18 BOCES Budget'!I26</f>
        <v>19321495</v>
      </c>
      <c r="Y34" s="79">
        <f>'2017-18 BOCES Budget'!I27</f>
        <v>6432256</v>
      </c>
      <c r="Z34" s="79">
        <f>'2017-18 BOCES Budget'!I28</f>
        <v>8177668</v>
      </c>
      <c r="AA34" s="79">
        <f>'2017-18 BOCES Budget'!I29</f>
        <v>2250029</v>
      </c>
      <c r="AB34" s="79">
        <f>'2017-18 BOCES Budget'!I30</f>
        <v>5265388</v>
      </c>
      <c r="AC34" s="79">
        <f>'2017-18 BOCES Budget'!I31</f>
        <v>7411402</v>
      </c>
      <c r="AD34" s="79">
        <f>'2017-18 BOCES Budget'!I32</f>
        <v>12182104</v>
      </c>
      <c r="AE34" s="79">
        <f>'2017-18 BOCES Budget'!I33</f>
        <v>6954879.46</v>
      </c>
      <c r="AF34" s="79">
        <f>'2017-18 BOCES Budget'!I34</f>
        <v>11944770</v>
      </c>
      <c r="AG34" s="79">
        <f>'2017-18 BOCES Budget'!I35</f>
        <v>1323271</v>
      </c>
      <c r="AH34" s="79">
        <f>'2017-18 BOCES Budget'!I36</f>
        <v>7811767</v>
      </c>
      <c r="AI34" s="79">
        <f>'2017-18 BOCES Budget'!I37</f>
        <v>7749763</v>
      </c>
      <c r="AJ34" s="79">
        <f>'2017-18 BOCES Budget'!I38</f>
        <v>13289840</v>
      </c>
      <c r="AK34" s="79">
        <f>'2017-18 BOCES Budget'!I39</f>
        <v>65602978</v>
      </c>
      <c r="AL34" s="79">
        <f>'2017-18 BOCES Budget'!I40</f>
        <v>22645094</v>
      </c>
      <c r="AM34" s="100">
        <f t="shared" si="0"/>
        <v>496904445.52999997</v>
      </c>
      <c r="AN34" s="101"/>
      <c r="AO34" s="101"/>
    </row>
    <row r="35" spans="1:41" ht="15.6" x14ac:dyDescent="0.3">
      <c r="A35" s="74" t="s">
        <v>87</v>
      </c>
      <c r="B35" s="99">
        <f>'2017-18 BOCES Budget'!I4/'2017-18 BOCES Budget'!B4</f>
        <v>123.62075936284047</v>
      </c>
      <c r="C35" s="99">
        <f>'2017-18 BOCES Budget'!I5/'2017-18 BOCES Budget'!B5</f>
        <v>347.45977673287911</v>
      </c>
      <c r="D35" s="99">
        <f>'2017-18 BOCES Budget'!I6/'2017-18 BOCES Budget'!B6</f>
        <v>756.29548270812211</v>
      </c>
      <c r="E35" s="99">
        <f>'2017-18 BOCES Budget'!I7/'2017-18 BOCES Budget'!B7</f>
        <v>503.87320496083549</v>
      </c>
      <c r="F35" s="99">
        <f>'2017-18 BOCES Budget'!I8/'2017-18 BOCES Budget'!B8</f>
        <v>167.97266134880348</v>
      </c>
      <c r="G35" s="99">
        <f>'2017-18 BOCES Budget'!I9/'2017-18 BOCES Budget'!B9</f>
        <v>588.29800724637676</v>
      </c>
      <c r="H35" s="99">
        <f>'2017-18 BOCES Budget'!I10/'2017-18 BOCES Budget'!B10</f>
        <v>254.82547746294239</v>
      </c>
      <c r="I35" s="99">
        <f>'2017-18 BOCES Budget'!I11/'2017-18 BOCES Budget'!B11</f>
        <v>144.45898425343873</v>
      </c>
      <c r="J35" s="99">
        <f>'2017-18 BOCES Budget'!I12/'2017-18 BOCES Budget'!B12</f>
        <v>297.49028739605347</v>
      </c>
      <c r="K35" s="99">
        <f>'2017-18 BOCES Budget'!I13/'2017-18 BOCES Budget'!B13</f>
        <v>306.45257259017114</v>
      </c>
      <c r="L35" s="99">
        <f>'2017-18 BOCES Budget'!I14/'2017-18 BOCES Budget'!B14</f>
        <v>168.44084455769931</v>
      </c>
      <c r="M35" s="99">
        <f>'2017-18 BOCES Budget'!I15/'2017-18 BOCES Budget'!B15</f>
        <v>391.47370578589835</v>
      </c>
      <c r="N35" s="99">
        <f>'2017-18 BOCES Budget'!I16/'2017-18 BOCES Budget'!B16</f>
        <v>131.53326580996392</v>
      </c>
      <c r="O35" s="99">
        <f>'2017-18 BOCES Budget'!I17/'2017-18 BOCES Budget'!B17</f>
        <v>382.52343338599263</v>
      </c>
      <c r="P35" s="99">
        <f>'2017-18 BOCES Budget'!I18/'2017-18 BOCES Budget'!B18</f>
        <v>109.24400068563592</v>
      </c>
      <c r="Q35" s="99">
        <f>'2017-18 BOCES Budget'!I19/'2017-18 BOCES Budget'!B19</f>
        <v>951.95303416291074</v>
      </c>
      <c r="R35" s="99">
        <f>'2017-18 BOCES Budget'!I20/'2017-18 BOCES Budget'!B20</f>
        <v>175.2666248944343</v>
      </c>
      <c r="S35" s="99">
        <f>'2017-18 BOCES Budget'!I21/'2017-18 BOCES Budget'!B21</f>
        <v>427.0891926090801</v>
      </c>
      <c r="T35" s="99">
        <f>'2017-18 BOCES Budget'!I22/'2017-18 BOCES Budget'!B22</f>
        <v>260.69390057446526</v>
      </c>
      <c r="U35" s="99">
        <f>'2017-18 BOCES Budget'!I23/'2017-18 BOCES Budget'!B23</f>
        <v>488.50518017825914</v>
      </c>
      <c r="V35" s="99">
        <f>'2017-18 BOCES Budget'!I24/'2017-18 BOCES Budget'!B24</f>
        <v>336.27217504898761</v>
      </c>
      <c r="W35" s="99">
        <f>'2017-18 BOCES Budget'!I25/'2017-18 BOCES Budget'!B25</f>
        <v>738.65837645356919</v>
      </c>
      <c r="X35" s="99">
        <f>'2017-18 BOCES Budget'!I26/'2017-18 BOCES Budget'!B26</f>
        <v>314.76948014922698</v>
      </c>
      <c r="Y35" s="99">
        <f>'2017-18 BOCES Budget'!I27/'2017-18 BOCES Budget'!B27</f>
        <v>196.32083994628252</v>
      </c>
      <c r="Z35" s="99">
        <f>'2017-18 BOCES Budget'!I28/'2017-18 BOCES Budget'!B28</f>
        <v>412.01471180975415</v>
      </c>
      <c r="AA35" s="99">
        <f>'2017-18 BOCES Budget'!I29/'2017-18 BOCES Budget'!B29</f>
        <v>266.05522052737376</v>
      </c>
      <c r="AB35" s="99">
        <f>'2017-18 BOCES Budget'!I30/'2017-18 BOCES Budget'!B30</f>
        <v>100.12146795968815</v>
      </c>
      <c r="AC35" s="99">
        <f>'2017-18 BOCES Budget'!I31/'2017-18 BOCES Budget'!B31</f>
        <v>229.74679934281906</v>
      </c>
      <c r="AD35" s="99">
        <f>'2017-18 BOCES Budget'!I32/'2017-18 BOCES Budget'!B32</f>
        <v>290.9923562010319</v>
      </c>
      <c r="AE35" s="99">
        <f>'2017-18 BOCES Budget'!I33/'2017-18 BOCES Budget'!B33</f>
        <v>453.61854030785287</v>
      </c>
      <c r="AF35" s="99">
        <f>'2017-18 BOCES Budget'!I34/'2017-18 BOCES Budget'!B34</f>
        <v>396.34900620499718</v>
      </c>
      <c r="AG35" s="99">
        <f>'2017-18 BOCES Budget'!I35/'2017-18 BOCES Budget'!B35</f>
        <v>141.55658964484383</v>
      </c>
      <c r="AH35" s="99">
        <f>'2017-18 BOCES Budget'!I36/'2017-18 BOCES Budget'!B36</f>
        <v>637.17512234910282</v>
      </c>
      <c r="AI35" s="99">
        <f>'2017-18 BOCES Budget'!I37/'2017-18 BOCES Budget'!B37</f>
        <v>370.92629110228307</v>
      </c>
      <c r="AJ35" s="99">
        <f>'2017-18 BOCES Budget'!I38/'2017-18 BOCES Budget'!B38</f>
        <v>344.29637305699481</v>
      </c>
      <c r="AK35" s="99">
        <f>'2017-18 BOCES Budget'!I39/'2017-18 BOCES Budget'!B39</f>
        <v>591.12965515998519</v>
      </c>
      <c r="AL35" s="99">
        <f>'2017-18 BOCES Budget'!I40/'2017-18 BOCES Budget'!B40</f>
        <v>277.11268019285836</v>
      </c>
      <c r="AM35" s="100"/>
      <c r="AN35" s="102">
        <f>AVERAGE(B35:AM35)</f>
        <v>353.36719140985014</v>
      </c>
      <c r="AO35" s="102">
        <f>MEDIAN(B35:AM35)</f>
        <v>314.76948014922698</v>
      </c>
    </row>
    <row r="36" spans="1:41" ht="15.6" x14ac:dyDescent="0.3">
      <c r="A36" s="45" t="s">
        <v>64</v>
      </c>
      <c r="B36" s="70">
        <f>'2017-18 BOCES Budget'!I4/'2017-18 BOCES Budget'!L4</f>
        <v>6.6018406905477611E-2</v>
      </c>
      <c r="C36" s="70">
        <f>'2017-18 BOCES Budget'!I5/'2017-18 BOCES Budget'!L5</f>
        <v>9.9559227334678396E-2</v>
      </c>
      <c r="D36" s="70">
        <f>'2017-18 BOCES Budget'!I6/'2017-18 BOCES Budget'!L6</f>
        <v>0.18671547564418117</v>
      </c>
      <c r="E36" s="70">
        <f>'2017-18 BOCES Budget'!I7/'2017-18 BOCES Budget'!L7</f>
        <v>0.16803608144430482</v>
      </c>
      <c r="F36" s="70">
        <f>'2017-18 BOCES Budget'!I8/'2017-18 BOCES Budget'!L8</f>
        <v>6.1788663645890279E-2</v>
      </c>
      <c r="G36" s="70">
        <f>'2017-18 BOCES Budget'!I9/'2017-18 BOCES Budget'!L9</f>
        <v>0.1395486316938912</v>
      </c>
      <c r="H36" s="70">
        <f>'2017-18 BOCES Budget'!I10/'2017-18 BOCES Budget'!L10</f>
        <v>0.15769559406867473</v>
      </c>
      <c r="I36" s="70">
        <f>'2017-18 BOCES Budget'!I11/'2017-18 BOCES Budget'!L11</f>
        <v>6.7183183885003189E-2</v>
      </c>
      <c r="J36" s="70">
        <f>'2017-18 BOCES Budget'!I12/'2017-18 BOCES Budget'!L12</f>
        <v>0.24308444740795879</v>
      </c>
      <c r="K36" s="70">
        <f>'2017-18 BOCES Budget'!I13/'2017-18 BOCES Budget'!L13</f>
        <v>0.12397457918317506</v>
      </c>
      <c r="L36" s="70">
        <f>'2017-18 BOCES Budget'!I14/'2017-18 BOCES Budget'!L14</f>
        <v>6.1736055116418803E-2</v>
      </c>
      <c r="M36" s="70">
        <f>'2017-18 BOCES Budget'!I15/'2017-18 BOCES Budget'!L15</f>
        <v>0.17757188493681209</v>
      </c>
      <c r="N36" s="70">
        <f>'2017-18 BOCES Budget'!I16/'2017-18 BOCES Budget'!L16</f>
        <v>4.3433221842876422E-2</v>
      </c>
      <c r="O36" s="70">
        <f>'2017-18 BOCES Budget'!I17/'2017-18 BOCES Budget'!L17</f>
        <v>0.11301452106811645</v>
      </c>
      <c r="P36" s="70">
        <f>'2017-18 BOCES Budget'!I18/'2017-18 BOCES Budget'!L18</f>
        <v>5.1220231577382327E-2</v>
      </c>
      <c r="Q36" s="70">
        <f>'2017-18 BOCES Budget'!I19/'2017-18 BOCES Budget'!L19</f>
        <v>0.21433963108863427</v>
      </c>
      <c r="R36" s="70">
        <f>'2017-18 BOCES Budget'!I20/'2017-18 BOCES Budget'!L20</f>
        <v>9.0776605427341589E-2</v>
      </c>
      <c r="S36" s="70">
        <f>'2017-18 BOCES Budget'!I21/'2017-18 BOCES Budget'!L21</f>
        <v>0.15791430816044791</v>
      </c>
      <c r="T36" s="70">
        <f>'2017-18 BOCES Budget'!I22/'2017-18 BOCES Budget'!L22</f>
        <v>0.15682945735520346</v>
      </c>
      <c r="U36" s="70">
        <f>'2017-18 BOCES Budget'!I23/'2017-18 BOCES Budget'!L23</f>
        <v>0.18411096191955531</v>
      </c>
      <c r="V36" s="70">
        <f>'2017-18 BOCES Budget'!I24/'2017-18 BOCES Budget'!L24</f>
        <v>0.2023481649755357</v>
      </c>
      <c r="W36" s="70">
        <f>'2017-18 BOCES Budget'!I25/'2017-18 BOCES Budget'!L25</f>
        <v>0.21973887089760141</v>
      </c>
      <c r="X36" s="70">
        <f>'2017-18 BOCES Budget'!I26/'2017-18 BOCES Budget'!L26</f>
        <v>0.14497231108050487</v>
      </c>
      <c r="Y36" s="70">
        <f>'2017-18 BOCES Budget'!I27/'2017-18 BOCES Budget'!L27</f>
        <v>0.10750058665876221</v>
      </c>
      <c r="Z36" s="70">
        <f>'2017-18 BOCES Budget'!I28/'2017-18 BOCES Budget'!L28</f>
        <v>0.14860235789072759</v>
      </c>
      <c r="AA36" s="70">
        <f>'2017-18 BOCES Budget'!I29/'2017-18 BOCES Budget'!L29</f>
        <v>8.5403668712127762E-2</v>
      </c>
      <c r="AB36" s="70">
        <f>'2017-18 BOCES Budget'!I30/'2017-18 BOCES Budget'!L30</f>
        <v>7.6907087674557284E-2</v>
      </c>
      <c r="AC36" s="70">
        <f>'2017-18 BOCES Budget'!I31/'2017-18 BOCES Budget'!L31</f>
        <v>0.11631040409576227</v>
      </c>
      <c r="AD36" s="70">
        <f>'2017-18 BOCES Budget'!I32/'2017-18 BOCES Budget'!L32</f>
        <v>0.11244788368465104</v>
      </c>
      <c r="AE36" s="70">
        <f>'2017-18 BOCES Budget'!I33/'2017-18 BOCES Budget'!L33</f>
        <v>0.11320220213607581</v>
      </c>
      <c r="AF36" s="70">
        <f>'2017-18 BOCES Budget'!I34/'2017-18 BOCES Budget'!L34</f>
        <v>0.12349701905850552</v>
      </c>
      <c r="AG36" s="70">
        <f>'2017-18 BOCES Budget'!I35/'2017-18 BOCES Budget'!L35</f>
        <v>4.3814030544740229E-2</v>
      </c>
      <c r="AH36" s="70">
        <f>'2017-18 BOCES Budget'!I36/'2017-18 BOCES Budget'!L36</f>
        <v>0.17341931801862476</v>
      </c>
      <c r="AI36" s="70">
        <f>'2017-18 BOCES Budget'!I37/'2017-18 BOCES Budget'!L37</f>
        <v>0.15648847616937772</v>
      </c>
      <c r="AJ36" s="70">
        <f>'2017-18 BOCES Budget'!I38/'2017-18 BOCES Budget'!L38</f>
        <v>0.17777334981406209</v>
      </c>
      <c r="AK36" s="70">
        <f>'2017-18 BOCES Budget'!I39/'2017-18 BOCES Budget'!L39</f>
        <v>0.40121658022951812</v>
      </c>
      <c r="AL36" s="70">
        <f>'2017-18 BOCES Budget'!I40/'2017-18 BOCES Budget'!L40</f>
        <v>0.13343439697263035</v>
      </c>
      <c r="AM36" s="100"/>
      <c r="AN36" s="103">
        <f>AVERAGE(B36:AM36)</f>
        <v>0.13788183454918351</v>
      </c>
      <c r="AO36" s="103">
        <f>MEDIAN(B36:AM36)</f>
        <v>0.13343439697263035</v>
      </c>
    </row>
    <row r="37" spans="1:41" ht="15.6" x14ac:dyDescent="0.3">
      <c r="A37" s="69" t="s">
        <v>65</v>
      </c>
      <c r="B37" s="79">
        <f>'2017-18 BOCES Budget'!J4</f>
        <v>50262185</v>
      </c>
      <c r="C37" s="79">
        <f>'2017-18 BOCES Budget'!J5</f>
        <v>38102932</v>
      </c>
      <c r="D37" s="79">
        <f>'2017-18 BOCES Budget'!J6</f>
        <v>13400422</v>
      </c>
      <c r="E37" s="79">
        <f>'2017-18 BOCES Budget'!J7</f>
        <v>6707487</v>
      </c>
      <c r="F37" s="79">
        <f>'2017-18 BOCES Budget'!J8</f>
        <v>6568650</v>
      </c>
      <c r="G37" s="79">
        <f>'2017-18 BOCES Budget'!J9</f>
        <v>12013985</v>
      </c>
      <c r="H37" s="79">
        <f>'2017-18 BOCES Budget'!J10</f>
        <v>7522081.6200000001</v>
      </c>
      <c r="I37" s="79">
        <f>'2017-18 BOCES Budget'!J11</f>
        <v>67734129</v>
      </c>
      <c r="J37" s="79">
        <f>'2017-18 BOCES Budget'!J12</f>
        <v>43130450.909999996</v>
      </c>
      <c r="K37" s="79">
        <f>'2017-18 BOCES Budget'!J13</f>
        <v>11307193</v>
      </c>
      <c r="L37" s="79">
        <f>'2017-18 BOCES Budget'!J14</f>
        <v>6533653</v>
      </c>
      <c r="M37" s="79">
        <f>'2017-18 BOCES Budget'!J15</f>
        <v>9011586.1300000008</v>
      </c>
      <c r="N37" s="79">
        <f>'2017-18 BOCES Budget'!J16</f>
        <v>10151407</v>
      </c>
      <c r="O37" s="79">
        <f>'2017-18 BOCES Budget'!J17</f>
        <v>4705401</v>
      </c>
      <c r="P37" s="79">
        <f>'2017-18 BOCES Budget'!J18</f>
        <v>6169199</v>
      </c>
      <c r="Q37" s="79">
        <f>'2017-18 BOCES Budget'!J19</f>
        <v>23029741</v>
      </c>
      <c r="R37" s="79">
        <f>'2017-18 BOCES Budget'!J20</f>
        <v>25277470</v>
      </c>
      <c r="S37" s="79">
        <f>'2017-18 BOCES Budget'!J21</f>
        <v>9383808.8100000005</v>
      </c>
      <c r="T37" s="79">
        <f>'2017-18 BOCES Budget'!J22</f>
        <v>60633920</v>
      </c>
      <c r="U37" s="79">
        <f>'2017-18 BOCES Budget'!J23</f>
        <v>9080998.4700000007</v>
      </c>
      <c r="V37" s="79">
        <f>'2017-18 BOCES Budget'!J24</f>
        <v>35557740</v>
      </c>
      <c r="W37" s="79">
        <f>'2017-18 BOCES Budget'!J25</f>
        <v>27496546</v>
      </c>
      <c r="X37" s="79">
        <f>'2017-18 BOCES Budget'!J26</f>
        <v>8753202</v>
      </c>
      <c r="Y37" s="79">
        <f>'2017-18 BOCES Budget'!J27</f>
        <v>8465848</v>
      </c>
      <c r="Z37" s="79">
        <f>'2017-18 BOCES Budget'!J28</f>
        <v>7015012</v>
      </c>
      <c r="AA37" s="79">
        <f>'2017-18 BOCES Budget'!J29</f>
        <v>5024971</v>
      </c>
      <c r="AB37" s="79">
        <f>'2017-18 BOCES Budget'!J30</f>
        <v>4564075</v>
      </c>
      <c r="AC37" s="79">
        <f>'2017-18 BOCES Budget'!J31</f>
        <v>11066190</v>
      </c>
      <c r="AD37" s="79">
        <f>'2017-18 BOCES Budget'!J32</f>
        <v>10382392</v>
      </c>
      <c r="AE37" s="79">
        <f>'2017-18 BOCES Budget'!J33</f>
        <v>8693790.3599999994</v>
      </c>
      <c r="AF37" s="79">
        <f>'2017-18 BOCES Budget'!J34</f>
        <v>24813469</v>
      </c>
      <c r="AG37" s="79">
        <f>'2017-18 BOCES Budget'!J35</f>
        <v>2207857</v>
      </c>
      <c r="AH37" s="79">
        <f>'2017-18 BOCES Budget'!J36</f>
        <v>7812091</v>
      </c>
      <c r="AI37" s="79">
        <f>'2017-18 BOCES Budget'!J37</f>
        <v>12925294</v>
      </c>
      <c r="AJ37" s="79">
        <f>'2017-18 BOCES Budget'!J38</f>
        <v>8513576</v>
      </c>
      <c r="AK37" s="79">
        <f>'2017-18 BOCES Budget'!J39</f>
        <v>28897416</v>
      </c>
      <c r="AL37" s="79">
        <f>'2017-18 BOCES Budget'!J40</f>
        <v>9168742</v>
      </c>
      <c r="AM37" s="100">
        <f t="shared" si="0"/>
        <v>642084911.30000007</v>
      </c>
      <c r="AN37" s="101"/>
      <c r="AO37" s="101"/>
    </row>
    <row r="38" spans="1:41" ht="15.6" x14ac:dyDescent="0.3">
      <c r="A38" s="69" t="s">
        <v>88</v>
      </c>
      <c r="B38" s="99">
        <f>'2017-18 BOCES Budget'!J4/'2017-18 BOCES Budget'!B4</f>
        <v>763.95587609435802</v>
      </c>
      <c r="C38" s="99">
        <f>'2017-18 BOCES Budget'!J5/'2017-18 BOCES Budget'!B5</f>
        <v>1218.786808687586</v>
      </c>
      <c r="D38" s="99">
        <f>'2017-18 BOCES Budget'!J6/'2017-18 BOCES Budget'!B6</f>
        <v>754.78326011039769</v>
      </c>
      <c r="E38" s="99">
        <f>'2017-18 BOCES Budget'!J7/'2017-18 BOCES Budget'!B7</f>
        <v>547.28190274151439</v>
      </c>
      <c r="F38" s="99">
        <f>'2017-18 BOCES Budget'!J8/'2017-18 BOCES Budget'!B8</f>
        <v>476.33430021754896</v>
      </c>
      <c r="G38" s="99">
        <f>'2017-18 BOCES Budget'!J9/'2017-18 BOCES Budget'!B9</f>
        <v>989.29388998682475</v>
      </c>
      <c r="H38" s="99">
        <f>'2017-18 BOCES Budget'!J10/'2017-18 BOCES Budget'!B10</f>
        <v>189.62593576686498</v>
      </c>
      <c r="I38" s="99">
        <f>'2017-18 BOCES Budget'!J11/'2017-18 BOCES Budget'!B11</f>
        <v>421.57296944046806</v>
      </c>
      <c r="J38" s="99">
        <f>'2017-18 BOCES Budget'!J12/'2017-18 BOCES Budget'!B12</f>
        <v>425.96293390878384</v>
      </c>
      <c r="K38" s="99">
        <f>'2017-18 BOCES Budget'!J13/'2017-18 BOCES Budget'!B13</f>
        <v>310.61157047496084</v>
      </c>
      <c r="L38" s="99">
        <f>'2017-18 BOCES Budget'!J14/'2017-18 BOCES Budget'!B14</f>
        <v>792.82283703434052</v>
      </c>
      <c r="M38" s="99">
        <f>'2017-18 BOCES Budget'!J15/'2017-18 BOCES Budget'!B15</f>
        <v>422.18721620988526</v>
      </c>
      <c r="N38" s="99">
        <f>'2017-18 BOCES Budget'!J16/'2017-18 BOCES Budget'!B16</f>
        <v>642.61612964486926</v>
      </c>
      <c r="O38" s="99">
        <f>'2017-18 BOCES Budget'!J17/'2017-18 BOCES Budget'!B17</f>
        <v>495.56619273301737</v>
      </c>
      <c r="P38" s="99">
        <f>'2017-18 BOCES Budget'!J18/'2017-18 BOCES Budget'!B18</f>
        <v>264.36402982516285</v>
      </c>
      <c r="Q38" s="99">
        <f>'2017-18 BOCES Budget'!J19/'2017-18 BOCES Budget'!B19</f>
        <v>1504.3269318701418</v>
      </c>
      <c r="R38" s="99">
        <f>'2017-18 BOCES Budget'!J20/'2017-18 BOCES Budget'!B20</f>
        <v>344.31402729724573</v>
      </c>
      <c r="S38" s="99">
        <f>'2017-18 BOCES Budget'!J21/'2017-18 BOCES Budget'!B21</f>
        <v>286.11790133243898</v>
      </c>
      <c r="T38" s="99">
        <f>'2017-18 BOCES Budget'!J22/'2017-18 BOCES Budget'!B22</f>
        <v>300.01791183616115</v>
      </c>
      <c r="U38" s="99">
        <f>'2017-18 BOCES Budget'!J23/'2017-18 BOCES Budget'!B23</f>
        <v>387.26591624376312</v>
      </c>
      <c r="V38" s="99">
        <f>'2017-18 BOCES Budget'!J24/'2017-18 BOCES Budget'!B24</f>
        <v>464.50346178967993</v>
      </c>
      <c r="W38" s="99">
        <f>'2017-18 BOCES Budget'!J25/'2017-18 BOCES Budget'!B25</f>
        <v>764.94035497690982</v>
      </c>
      <c r="X38" s="99">
        <f>'2017-18 BOCES Budget'!J26/'2017-18 BOCES Budget'!B26</f>
        <v>142.59977518205366</v>
      </c>
      <c r="Y38" s="99">
        <f>'2017-18 BOCES Budget'!J27/'2017-18 BOCES Budget'!B27</f>
        <v>258.38871932608959</v>
      </c>
      <c r="Z38" s="99">
        <f>'2017-18 BOCES Budget'!J28/'2017-18 BOCES Budget'!B28</f>
        <v>353.43671906489317</v>
      </c>
      <c r="AA38" s="99">
        <f>'2017-18 BOCES Budget'!J29/'2017-18 BOCES Budget'!B29</f>
        <v>594.17890504907177</v>
      </c>
      <c r="AB38" s="99">
        <f>'2017-18 BOCES Budget'!J30/'2017-18 BOCES Budget'!B30</f>
        <v>86.785985928883818</v>
      </c>
      <c r="AC38" s="99">
        <f>'2017-18 BOCES Budget'!J31/'2017-18 BOCES Budget'!B31</f>
        <v>343.04194178368829</v>
      </c>
      <c r="AD38" s="99">
        <f>'2017-18 BOCES Budget'!J32/'2017-18 BOCES Budget'!B32</f>
        <v>248.00286642461305</v>
      </c>
      <c r="AE38" s="99">
        <f>'2017-18 BOCES Budget'!J33/'2017-18 BOCES Budget'!B33</f>
        <v>567.03563527263236</v>
      </c>
      <c r="AF38" s="99">
        <f>'2017-18 BOCES Budget'!J34/'2017-18 BOCES Budget'!B34</f>
        <v>823.35564256561702</v>
      </c>
      <c r="AG38" s="99">
        <f>'2017-18 BOCES Budget'!J35/'2017-18 BOCES Budget'!B35</f>
        <v>236.1849593495935</v>
      </c>
      <c r="AH38" s="99">
        <f>'2017-18 BOCES Budget'!J36/'2017-18 BOCES Budget'!B36</f>
        <v>637.20154975530181</v>
      </c>
      <c r="AI38" s="99">
        <f>'2017-18 BOCES Budget'!J37/'2017-18 BOCES Budget'!B37</f>
        <v>618.64232039439048</v>
      </c>
      <c r="AJ38" s="99">
        <f>'2017-18 BOCES Budget'!J38/'2017-18 BOCES Budget'!B38</f>
        <v>220.55896373056996</v>
      </c>
      <c r="AK38" s="99">
        <f>'2017-18 BOCES Budget'!J39/'2017-18 BOCES Budget'!B39</f>
        <v>260.38634336225772</v>
      </c>
      <c r="AL38" s="99">
        <f>'2017-18 BOCES Budget'!J40/'2017-18 BOCES Budget'!B40</f>
        <v>112.19978462517437</v>
      </c>
      <c r="AM38" s="107"/>
      <c r="AN38" s="102">
        <f>AVERAGE(B38:AM38)</f>
        <v>493.76358027129066</v>
      </c>
      <c r="AO38" s="102">
        <f>MEDIAN(B38:AM38)</f>
        <v>422.18721620988526</v>
      </c>
    </row>
    <row r="39" spans="1:41" ht="15.6" x14ac:dyDescent="0.3">
      <c r="A39" s="69" t="s">
        <v>69</v>
      </c>
      <c r="B39" s="73">
        <f>'2017-18 BOCES Budget'!J4/'2017-18 BOCES Budget'!L4</f>
        <v>0.40798285130893974</v>
      </c>
      <c r="C39" s="73">
        <f>'2017-18 BOCES Budget'!J5/'2017-18 BOCES Budget'!L5</f>
        <v>0.34922451772574448</v>
      </c>
      <c r="D39" s="73">
        <f>'2017-18 BOCES Budget'!J6/'2017-18 BOCES Budget'!L6</f>
        <v>0.18634213563611587</v>
      </c>
      <c r="E39" s="73">
        <f>'2017-18 BOCES Budget'!J7/'2017-18 BOCES Budget'!L7</f>
        <v>0.1825123969217915</v>
      </c>
      <c r="F39" s="73">
        <f>'2017-18 BOCES Budget'!J8/'2017-18 BOCES Budget'!L8</f>
        <v>0.17521934595074098</v>
      </c>
      <c r="G39" s="73">
        <f>'2017-18 BOCES Budget'!J9/'2017-18 BOCES Budget'!L9</f>
        <v>0.23466781629428779</v>
      </c>
      <c r="H39" s="73">
        <f>'2017-18 BOCES Budget'!J10/'2017-18 BOCES Budget'!L10</f>
        <v>0.11734766432815869</v>
      </c>
      <c r="I39" s="73">
        <f>'2017-18 BOCES Budget'!J11/'2017-18 BOCES Budget'!L11</f>
        <v>0.19605990221540406</v>
      </c>
      <c r="J39" s="73">
        <f>'2017-18 BOCES Budget'!J12/'2017-18 BOCES Budget'!L12</f>
        <v>0.34806166383388026</v>
      </c>
      <c r="K39" s="73">
        <f>'2017-18 BOCES Budget'!J13/'2017-18 BOCES Budget'!L13</f>
        <v>0.12565709079739493</v>
      </c>
      <c r="L39" s="73">
        <f>'2017-18 BOCES Budget'!J14/'2017-18 BOCES Budget'!L14</f>
        <v>0.29058126901008996</v>
      </c>
      <c r="M39" s="73">
        <f>'2017-18 BOCES Budget'!J15/'2017-18 BOCES Budget'!L15</f>
        <v>0.19150348713232854</v>
      </c>
      <c r="N39" s="73">
        <f>'2017-18 BOCES Budget'!J16/'2017-18 BOCES Budget'!L16</f>
        <v>0.21219642610410983</v>
      </c>
      <c r="O39" s="73">
        <f>'2017-18 BOCES Budget'!J17/'2017-18 BOCES Budget'!L17</f>
        <v>0.14641240520487994</v>
      </c>
      <c r="P39" s="73">
        <f>'2017-18 BOCES Budget'!J18/'2017-18 BOCES Budget'!L18</f>
        <v>0.1239499354050595</v>
      </c>
      <c r="Q39" s="73">
        <f>'2017-18 BOCES Budget'!J19/'2017-18 BOCES Budget'!L19</f>
        <v>0.33871091119245655</v>
      </c>
      <c r="R39" s="73">
        <f>'2017-18 BOCES Budget'!J20/'2017-18 BOCES Budget'!L20</f>
        <v>0.17833206189647771</v>
      </c>
      <c r="S39" s="73">
        <f>'2017-18 BOCES Budget'!J21/'2017-18 BOCES Budget'!L21</f>
        <v>0.10579080722041853</v>
      </c>
      <c r="T39" s="73">
        <f>'2017-18 BOCES Budget'!J22/'2017-18 BOCES Budget'!L22</f>
        <v>0.18048618017691775</v>
      </c>
      <c r="U39" s="73">
        <f>'2017-18 BOCES Budget'!J23/'2017-18 BOCES Budget'!L23</f>
        <v>0.14595525953743071</v>
      </c>
      <c r="V39" s="73">
        <f>'2017-18 BOCES Budget'!J24/'2017-18 BOCES Budget'!L24</f>
        <v>0.27950996273846651</v>
      </c>
      <c r="W39" s="73">
        <f>'2017-18 BOCES Budget'!J25/'2017-18 BOCES Budget'!L25</f>
        <v>0.22755733267881278</v>
      </c>
      <c r="X39" s="73">
        <f>'2017-18 BOCES Budget'!J26/'2017-18 BOCES Budget'!L26</f>
        <v>6.5676694442872954E-2</v>
      </c>
      <c r="Y39" s="73">
        <f>'2017-18 BOCES Budget'!J27/'2017-18 BOCES Budget'!L27</f>
        <v>0.14148746980280461</v>
      </c>
      <c r="Z39" s="73">
        <f>'2017-18 BOCES Budget'!J28/'2017-18 BOCES Budget'!L28</f>
        <v>0.12747488939777804</v>
      </c>
      <c r="AA39" s="73">
        <f>'2017-18 BOCES Budget'!J29/'2017-18 BOCES Budget'!L29</f>
        <v>0.19073130105080838</v>
      </c>
      <c r="AB39" s="73">
        <f>'2017-18 BOCES Budget'!J30/'2017-18 BOCES Budget'!L30</f>
        <v>6.6663599373541896E-2</v>
      </c>
      <c r="AC39" s="73">
        <f>'2017-18 BOCES Budget'!J31/'2017-18 BOCES Budget'!L31</f>
        <v>0.17366660595397246</v>
      </c>
      <c r="AD39" s="73">
        <f>'2017-18 BOCES Budget'!J32/'2017-18 BOCES Budget'!L32</f>
        <v>9.5835498365836602E-2</v>
      </c>
      <c r="AE39" s="73">
        <f>'2017-18 BOCES Budget'!J33/'2017-18 BOCES Budget'!L33</f>
        <v>0.14150586208166821</v>
      </c>
      <c r="AF39" s="73">
        <f>'2017-18 BOCES Budget'!J34/'2017-18 BOCES Budget'!L34</f>
        <v>0.25654654329891963</v>
      </c>
      <c r="AG39" s="73">
        <f>'2017-18 BOCES Budget'!J35/'2017-18 BOCES Budget'!L35</f>
        <v>7.3103025787173245E-2</v>
      </c>
      <c r="AH39" s="73">
        <f>'2017-18 BOCES Budget'!J36/'2017-18 BOCES Budget'!L36</f>
        <v>0.17342651073943147</v>
      </c>
      <c r="AI39" s="73">
        <f>'2017-18 BOCES Budget'!J37/'2017-18 BOCES Budget'!L37</f>
        <v>0.2609963120293099</v>
      </c>
      <c r="AJ39" s="73">
        <f>'2017-18 BOCES Budget'!J38/'2017-18 BOCES Budget'!L38</f>
        <v>0.11388300569582505</v>
      </c>
      <c r="AK39" s="73">
        <f>'2017-18 BOCES Budget'!J39/'2017-18 BOCES Budget'!L39</f>
        <v>0.17673164814240233</v>
      </c>
      <c r="AL39" s="73">
        <f>'2017-18 BOCES Budget'!J40/'2017-18 BOCES Budget'!L40</f>
        <v>5.4026075571495913E-2</v>
      </c>
      <c r="AM39" s="108"/>
      <c r="AN39" s="103">
        <f>AVERAGE(B39:AM39)</f>
        <v>0.1852923368930742</v>
      </c>
      <c r="AO39" s="103">
        <f>MEDIAN(B39:AM39)</f>
        <v>0.17673164814240233</v>
      </c>
    </row>
    <row r="40" spans="1:41" s="2" customFormat="1" ht="28.8" x14ac:dyDescent="0.55000000000000004">
      <c r="A40" s="53"/>
      <c r="B40" s="54"/>
      <c r="C40" s="55"/>
      <c r="D40" s="19"/>
      <c r="E40" s="19"/>
      <c r="F40" s="20"/>
      <c r="G40" s="20"/>
      <c r="H40" s="20"/>
      <c r="I40" s="20"/>
      <c r="J40" s="20"/>
      <c r="K40" s="20"/>
      <c r="L40" s="6"/>
      <c r="M40" s="6"/>
      <c r="N40" s="6"/>
      <c r="O40" s="22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106"/>
      <c r="AN40" s="106"/>
      <c r="AO40" s="106"/>
    </row>
    <row r="41" spans="1:41" ht="15.6" x14ac:dyDescent="0.3">
      <c r="A41" s="4"/>
      <c r="B41" s="7"/>
      <c r="C41" s="10"/>
      <c r="D41" s="7"/>
      <c r="E41" s="7"/>
      <c r="F41" s="9"/>
      <c r="G41" s="9"/>
      <c r="H41" s="9"/>
      <c r="I41" s="9"/>
      <c r="O41" s="9"/>
      <c r="AM41" s="109"/>
      <c r="AN41" s="109"/>
      <c r="AO41" s="109"/>
    </row>
    <row r="42" spans="1:41" s="3" customFormat="1" ht="15.6" x14ac:dyDescent="0.3">
      <c r="A42" s="4"/>
      <c r="B42" s="7"/>
      <c r="C42" s="10"/>
      <c r="D42" s="7"/>
      <c r="E42" s="7"/>
      <c r="F42" s="9"/>
      <c r="G42" s="9"/>
      <c r="H42" s="9"/>
      <c r="I42" s="9"/>
      <c r="O42" s="9"/>
      <c r="AF42"/>
      <c r="AG42"/>
      <c r="AH42"/>
      <c r="AI42"/>
      <c r="AJ42"/>
      <c r="AK42"/>
      <c r="AL42"/>
      <c r="AM42" s="110"/>
      <c r="AN42" s="110"/>
      <c r="AO42" s="110"/>
    </row>
    <row r="43" spans="1:41" s="3" customFormat="1" ht="15.6" x14ac:dyDescent="0.3">
      <c r="A43" s="4"/>
      <c r="B43" s="7"/>
      <c r="C43" s="10"/>
      <c r="D43" s="7"/>
      <c r="E43" s="7"/>
      <c r="F43" s="9"/>
      <c r="G43" s="9"/>
      <c r="H43" s="9"/>
      <c r="I43" s="9"/>
      <c r="O43" s="9"/>
      <c r="AM43" s="110"/>
      <c r="AN43" s="110"/>
      <c r="AO43" s="110"/>
    </row>
    <row r="44" spans="1:41" s="3" customFormat="1" x14ac:dyDescent="0.3">
      <c r="A44" s="4"/>
      <c r="B44" s="7"/>
      <c r="C44" s="10"/>
      <c r="D44" s="7"/>
      <c r="E44" s="7"/>
      <c r="F44" s="9"/>
      <c r="G44" s="9"/>
      <c r="H44" s="9"/>
      <c r="I44" s="9"/>
      <c r="O44" s="9"/>
    </row>
    <row r="45" spans="1:41" s="3" customFormat="1" x14ac:dyDescent="0.3">
      <c r="A45" s="4"/>
      <c r="B45" s="7"/>
      <c r="C45" s="10"/>
      <c r="D45" s="7"/>
      <c r="E45" s="7"/>
      <c r="F45" s="9"/>
      <c r="G45" s="9"/>
      <c r="H45" s="9"/>
      <c r="I45" s="9"/>
      <c r="O45" s="9"/>
    </row>
    <row r="46" spans="1:41" s="3" customFormat="1" x14ac:dyDescent="0.3">
      <c r="A46" s="4"/>
      <c r="B46" s="7"/>
      <c r="C46" s="10"/>
      <c r="D46" s="7"/>
      <c r="E46" s="7"/>
      <c r="F46" s="9"/>
      <c r="G46" s="9"/>
      <c r="H46" s="9"/>
      <c r="I46" s="9"/>
      <c r="O46" s="9"/>
    </row>
    <row r="47" spans="1:41" s="3" customFormat="1" x14ac:dyDescent="0.3">
      <c r="A47" s="4"/>
      <c r="B47" s="7"/>
      <c r="C47" s="10"/>
      <c r="D47" s="7"/>
      <c r="E47" s="7"/>
      <c r="F47" s="9"/>
      <c r="G47" s="9"/>
      <c r="H47" s="9"/>
      <c r="I47" s="9"/>
      <c r="O47" s="9"/>
    </row>
    <row r="48" spans="1:41" s="3" customFormat="1" x14ac:dyDescent="0.3">
      <c r="A48" s="4"/>
      <c r="B48" s="7"/>
      <c r="C48" s="10"/>
      <c r="D48" s="7"/>
      <c r="E48" s="7"/>
      <c r="F48" s="9"/>
      <c r="G48" s="9"/>
      <c r="H48" s="9"/>
      <c r="I48" s="9"/>
      <c r="O48" s="9"/>
    </row>
    <row r="49" spans="1:38" s="3" customFormat="1" x14ac:dyDescent="0.3">
      <c r="A49" s="4"/>
      <c r="B49" s="7"/>
      <c r="C49" s="10"/>
      <c r="D49" s="7"/>
      <c r="E49" s="7"/>
      <c r="F49" s="9"/>
      <c r="G49" s="9"/>
      <c r="H49" s="9"/>
      <c r="I49" s="9"/>
      <c r="O49" s="9"/>
    </row>
    <row r="50" spans="1:38" s="3" customFormat="1" x14ac:dyDescent="0.3">
      <c r="A50" s="4"/>
      <c r="B50" s="7"/>
      <c r="C50" s="10"/>
      <c r="D50" s="7"/>
      <c r="E50" s="7"/>
      <c r="F50" s="9"/>
      <c r="G50" s="9"/>
      <c r="H50" s="9"/>
      <c r="I50" s="9"/>
      <c r="O50" s="9"/>
    </row>
    <row r="51" spans="1:38" s="3" customFormat="1" x14ac:dyDescent="0.3">
      <c r="A51" s="4"/>
      <c r="B51" s="7"/>
      <c r="C51" s="10"/>
      <c r="D51" s="7"/>
      <c r="E51" s="7"/>
      <c r="F51" s="9"/>
      <c r="G51" s="9"/>
      <c r="H51" s="9"/>
      <c r="I51" s="9"/>
      <c r="O51" s="9"/>
    </row>
    <row r="52" spans="1:38" s="3" customFormat="1" x14ac:dyDescent="0.3">
      <c r="A52" s="4"/>
      <c r="B52" s="7"/>
      <c r="C52" s="10"/>
      <c r="D52" s="7"/>
      <c r="E52" s="7"/>
      <c r="F52" s="9"/>
      <c r="G52" s="9"/>
      <c r="H52" s="9"/>
      <c r="I52" s="9"/>
      <c r="O52" s="9"/>
    </row>
    <row r="53" spans="1:38" s="3" customFormat="1" x14ac:dyDescent="0.3">
      <c r="A53" s="4"/>
      <c r="B53" s="7"/>
      <c r="C53" s="10"/>
      <c r="D53" s="7"/>
      <c r="E53" s="7"/>
      <c r="F53" s="9"/>
      <c r="G53" s="9"/>
      <c r="H53" s="9"/>
      <c r="I53" s="9"/>
      <c r="O53" s="9"/>
    </row>
    <row r="54" spans="1:38" s="3" customFormat="1" x14ac:dyDescent="0.3">
      <c r="A54" s="4"/>
      <c r="B54" s="7"/>
      <c r="C54" s="10"/>
      <c r="D54" s="7"/>
      <c r="E54" s="7"/>
      <c r="F54" s="9"/>
      <c r="G54" s="9"/>
      <c r="H54" s="9"/>
      <c r="I54" s="9"/>
      <c r="O54" s="9"/>
    </row>
    <row r="55" spans="1:38" s="3" customFormat="1" x14ac:dyDescent="0.3">
      <c r="A55" s="4"/>
      <c r="B55" s="7"/>
      <c r="C55" s="10"/>
      <c r="D55" s="7"/>
      <c r="E55" s="7"/>
      <c r="F55" s="9"/>
      <c r="G55" s="9"/>
      <c r="H55" s="9"/>
      <c r="I55" s="9"/>
      <c r="O55" s="9"/>
    </row>
    <row r="56" spans="1:38" s="3" customFormat="1" x14ac:dyDescent="0.3">
      <c r="A56" s="4"/>
      <c r="B56" s="7"/>
      <c r="C56" s="10"/>
      <c r="D56" s="7"/>
      <c r="E56" s="7"/>
      <c r="F56" s="9"/>
      <c r="G56" s="9"/>
      <c r="H56" s="9"/>
      <c r="I56" s="9"/>
      <c r="O56" s="9"/>
    </row>
    <row r="57" spans="1:38" s="3" customFormat="1" x14ac:dyDescent="0.3">
      <c r="A57" s="4"/>
      <c r="B57" s="7"/>
      <c r="C57" s="10"/>
      <c r="D57" s="7"/>
      <c r="E57" s="7"/>
      <c r="F57" s="9"/>
      <c r="G57" s="9"/>
      <c r="H57" s="9"/>
      <c r="I57" s="9"/>
      <c r="O57" s="9"/>
    </row>
    <row r="58" spans="1:38" s="3" customFormat="1" x14ac:dyDescent="0.3">
      <c r="A58" s="4"/>
      <c r="B58" s="7"/>
      <c r="C58" s="10"/>
      <c r="D58" s="7"/>
      <c r="E58" s="7"/>
      <c r="F58" s="9"/>
      <c r="G58" s="9"/>
      <c r="H58" s="9"/>
      <c r="I58" s="9"/>
      <c r="O58" s="9"/>
    </row>
    <row r="59" spans="1:38" s="3" customFormat="1" x14ac:dyDescent="0.3">
      <c r="A59" s="4"/>
      <c r="B59" s="7"/>
      <c r="C59" s="10"/>
      <c r="D59" s="7"/>
      <c r="E59" s="7"/>
      <c r="F59" s="9"/>
      <c r="G59" s="9"/>
      <c r="H59" s="9"/>
      <c r="I59" s="9"/>
      <c r="O59" s="9"/>
    </row>
    <row r="60" spans="1:38" s="3" customFormat="1" x14ac:dyDescent="0.3">
      <c r="A60" s="4"/>
      <c r="B60" s="7"/>
      <c r="C60" s="10"/>
      <c r="D60" s="7"/>
      <c r="E60" s="7"/>
      <c r="F60" s="9"/>
      <c r="G60" s="9"/>
      <c r="H60" s="9"/>
      <c r="I60" s="9"/>
      <c r="O60" s="9"/>
    </row>
    <row r="61" spans="1:38" s="3" customFormat="1" x14ac:dyDescent="0.3">
      <c r="A61" s="4"/>
      <c r="B61" s="7"/>
      <c r="C61" s="10"/>
      <c r="D61" s="7"/>
      <c r="E61" s="7"/>
      <c r="F61" s="9"/>
      <c r="G61" s="9"/>
      <c r="H61" s="9"/>
      <c r="I61" s="9"/>
      <c r="O61" s="9"/>
    </row>
    <row r="62" spans="1:38" s="3" customFormat="1" x14ac:dyDescent="0.3">
      <c r="A62" s="4"/>
      <c r="B62" s="7"/>
      <c r="C62" s="10"/>
      <c r="D62" s="7"/>
      <c r="E62" s="7"/>
      <c r="F62" s="9"/>
      <c r="G62" s="9"/>
      <c r="H62" s="9"/>
      <c r="I62" s="9"/>
      <c r="O62" s="9"/>
    </row>
    <row r="63" spans="1:38" x14ac:dyDescent="0.3">
      <c r="A63" s="4"/>
      <c r="B63" s="7"/>
      <c r="AF63" s="3"/>
      <c r="AG63" s="3"/>
      <c r="AH63" s="3"/>
      <c r="AI63" s="3"/>
      <c r="AJ63" s="3"/>
      <c r="AK63" s="3"/>
      <c r="AL63" s="3"/>
    </row>
    <row r="64" spans="1:38" x14ac:dyDescent="0.3">
      <c r="A64" s="4"/>
    </row>
    <row r="65" spans="1:1" x14ac:dyDescent="0.3">
      <c r="A65" s="4"/>
    </row>
    <row r="66" spans="1:1" x14ac:dyDescent="0.3">
      <c r="A66" s="4"/>
    </row>
    <row r="67" spans="1:1" x14ac:dyDescent="0.3">
      <c r="A67" s="4"/>
    </row>
    <row r="68" spans="1:1" x14ac:dyDescent="0.3">
      <c r="A68" s="4"/>
    </row>
  </sheetData>
  <pageMargins left="0" right="0" top="0.75" bottom="0.7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8"/>
  <sheetViews>
    <sheetView tabSelected="1" zoomScaleNormal="100" workbookViewId="0">
      <pane xSplit="1" ySplit="1" topLeftCell="E14" activePane="bottomRight" state="frozen"/>
      <selection pane="topRight" activeCell="B1" sqref="B1"/>
      <selection pane="bottomLeft" activeCell="A2" sqref="A2"/>
      <selection pane="bottomRight" activeCell="A19" sqref="A19:XFD19"/>
    </sheetView>
  </sheetViews>
  <sheetFormatPr defaultRowHeight="14.4" x14ac:dyDescent="0.3"/>
  <cols>
    <col min="1" max="1" width="60.77734375" customWidth="1"/>
    <col min="2" max="2" width="15.109375" style="3" customWidth="1"/>
    <col min="3" max="3" width="14.44140625" style="1" customWidth="1"/>
    <col min="4" max="4" width="13.109375" style="3" customWidth="1"/>
    <col min="5" max="5" width="14.44140625" style="3" customWidth="1"/>
    <col min="6" max="6" width="16.21875" style="8" customWidth="1"/>
    <col min="7" max="7" width="14.21875" style="8" customWidth="1"/>
    <col min="8" max="8" width="14.88671875" style="8" customWidth="1"/>
    <col min="9" max="9" width="14.6640625" style="8" customWidth="1"/>
    <col min="10" max="10" width="14.88671875" style="3" customWidth="1"/>
    <col min="11" max="11" width="16.5546875" style="3" customWidth="1"/>
    <col min="12" max="12" width="16.33203125" style="3" customWidth="1"/>
    <col min="13" max="13" width="13.33203125" style="3" customWidth="1"/>
    <col min="14" max="14" width="14.77734375" style="3" customWidth="1"/>
    <col min="15" max="15" width="13.44140625" style="8" customWidth="1"/>
    <col min="16" max="16" width="14.109375" style="3" customWidth="1"/>
  </cols>
  <sheetData>
    <row r="1" spans="1:18" s="17" customFormat="1" ht="49.8" customHeight="1" x14ac:dyDescent="0.55000000000000004">
      <c r="A1" s="29" t="s">
        <v>1</v>
      </c>
      <c r="B1" s="59" t="s">
        <v>41</v>
      </c>
      <c r="C1" s="60" t="s">
        <v>42</v>
      </c>
      <c r="D1" s="59" t="s">
        <v>38</v>
      </c>
      <c r="E1" s="60" t="s">
        <v>66</v>
      </c>
      <c r="F1" s="61" t="s">
        <v>43</v>
      </c>
      <c r="G1" s="58" t="s">
        <v>58</v>
      </c>
      <c r="H1" s="61" t="s">
        <v>44</v>
      </c>
      <c r="I1" s="61" t="s">
        <v>68</v>
      </c>
      <c r="J1" s="61" t="s">
        <v>65</v>
      </c>
      <c r="K1" s="40" t="s">
        <v>50</v>
      </c>
      <c r="L1" s="40" t="s">
        <v>45</v>
      </c>
      <c r="M1" s="13" t="s">
        <v>46</v>
      </c>
      <c r="N1" s="13" t="s">
        <v>47</v>
      </c>
      <c r="O1" s="21" t="s">
        <v>40</v>
      </c>
      <c r="P1" s="13" t="s">
        <v>39</v>
      </c>
      <c r="Q1" s="16"/>
    </row>
    <row r="2" spans="1:18" s="2" customFormat="1" ht="28.8" x14ac:dyDescent="0.55000000000000004">
      <c r="A2" s="24" t="s">
        <v>49</v>
      </c>
      <c r="B2" s="25"/>
      <c r="C2" s="36"/>
      <c r="D2" s="19"/>
      <c r="E2" s="19"/>
      <c r="F2" s="20"/>
      <c r="G2" s="20"/>
      <c r="H2" s="20"/>
      <c r="I2" s="20"/>
      <c r="J2" s="20"/>
      <c r="K2" s="20"/>
      <c r="L2" s="6"/>
      <c r="M2" s="6"/>
      <c r="N2" s="6"/>
      <c r="O2" s="22"/>
      <c r="P2" s="62"/>
      <c r="Q2" s="12"/>
    </row>
    <row r="3" spans="1:18" s="2" customFormat="1" ht="28.8" x14ac:dyDescent="0.55000000000000004">
      <c r="A3" s="30"/>
      <c r="B3" s="31"/>
      <c r="C3" s="37"/>
      <c r="D3" s="32"/>
      <c r="E3" s="32"/>
      <c r="F3" s="33"/>
      <c r="G3" s="67"/>
      <c r="H3" s="66"/>
      <c r="I3" s="68"/>
      <c r="J3" s="33"/>
      <c r="K3" s="33"/>
      <c r="L3" s="34"/>
      <c r="M3" s="34"/>
      <c r="N3" s="34"/>
      <c r="O3" s="35"/>
      <c r="P3" s="65"/>
      <c r="Q3" s="12"/>
    </row>
    <row r="4" spans="1:18" ht="23.4" customHeight="1" x14ac:dyDescent="0.35">
      <c r="A4" s="23" t="s">
        <v>33</v>
      </c>
      <c r="B4" s="81">
        <v>65792</v>
      </c>
      <c r="C4" s="76">
        <v>8580816</v>
      </c>
      <c r="D4" s="75">
        <v>2298750</v>
      </c>
      <c r="E4" s="75">
        <v>12464097</v>
      </c>
      <c r="F4" s="76">
        <v>33097039</v>
      </c>
      <c r="G4" s="76">
        <v>2703461</v>
      </c>
      <c r="H4" s="76">
        <v>5657203</v>
      </c>
      <c r="I4" s="76">
        <v>8133257</v>
      </c>
      <c r="J4" s="76">
        <v>50262185</v>
      </c>
      <c r="K4" s="76">
        <f>SUM(E4:J4)</f>
        <v>112317242</v>
      </c>
      <c r="L4" s="80">
        <f>SUM(C4:J4)</f>
        <v>123196808</v>
      </c>
      <c r="M4" s="81"/>
      <c r="N4" s="81"/>
      <c r="O4" s="82"/>
      <c r="P4" s="83"/>
      <c r="Q4" s="4"/>
    </row>
    <row r="5" spans="1:18" s="14" customFormat="1" ht="22.2" customHeight="1" x14ac:dyDescent="0.35">
      <c r="A5" s="23" t="s">
        <v>34</v>
      </c>
      <c r="B5" s="75">
        <v>31263</v>
      </c>
      <c r="C5" s="76">
        <v>3122359</v>
      </c>
      <c r="D5" s="75">
        <v>1890129</v>
      </c>
      <c r="E5" s="75">
        <v>9471297</v>
      </c>
      <c r="F5" s="76">
        <v>35554858</v>
      </c>
      <c r="G5" s="76">
        <v>1746121</v>
      </c>
      <c r="H5" s="76">
        <v>8356934</v>
      </c>
      <c r="I5" s="76">
        <v>10862635</v>
      </c>
      <c r="J5" s="76">
        <v>38102932</v>
      </c>
      <c r="K5" s="76">
        <f t="shared" ref="K5:K39" si="0">SUM(E5:J5)</f>
        <v>104094777</v>
      </c>
      <c r="L5" s="80">
        <f t="shared" ref="L5:L40" si="1">SUM(C5:J5)</f>
        <v>109107265</v>
      </c>
      <c r="M5" s="76">
        <v>1066929</v>
      </c>
      <c r="N5" s="76"/>
      <c r="O5" s="76">
        <v>823200</v>
      </c>
      <c r="P5" s="76"/>
      <c r="Q5" s="15"/>
      <c r="R5" s="15"/>
    </row>
    <row r="6" spans="1:18" s="5" customFormat="1" ht="18" x14ac:dyDescent="0.35">
      <c r="A6" s="23" t="s">
        <v>35</v>
      </c>
      <c r="B6" s="79">
        <v>17754</v>
      </c>
      <c r="C6" s="76">
        <v>2440000</v>
      </c>
      <c r="D6" s="75">
        <v>2830000</v>
      </c>
      <c r="E6" s="79">
        <v>9636824</v>
      </c>
      <c r="F6" s="77">
        <v>18890555</v>
      </c>
      <c r="G6" s="79">
        <v>5897058</v>
      </c>
      <c r="H6" s="79">
        <v>5390871</v>
      </c>
      <c r="I6" s="79">
        <v>13427270</v>
      </c>
      <c r="J6" s="79">
        <v>13400422</v>
      </c>
      <c r="K6" s="76">
        <f t="shared" si="0"/>
        <v>66643000</v>
      </c>
      <c r="L6" s="80">
        <f t="shared" si="1"/>
        <v>71913000</v>
      </c>
      <c r="M6" s="75">
        <v>830000</v>
      </c>
      <c r="N6" s="75">
        <v>2000000</v>
      </c>
      <c r="O6" s="79"/>
      <c r="P6" s="79"/>
      <c r="Q6" s="18"/>
      <c r="R6" s="11"/>
    </row>
    <row r="7" spans="1:18" s="5" customFormat="1" ht="18" x14ac:dyDescent="0.35">
      <c r="A7" s="23" t="s">
        <v>36</v>
      </c>
      <c r="B7" s="79">
        <v>12256</v>
      </c>
      <c r="C7" s="79">
        <v>1897993</v>
      </c>
      <c r="D7" s="79">
        <v>223802</v>
      </c>
      <c r="E7" s="79">
        <v>6377416</v>
      </c>
      <c r="F7" s="79">
        <v>10551725</v>
      </c>
      <c r="G7" s="79">
        <v>1323767</v>
      </c>
      <c r="H7" s="79">
        <v>3493197</v>
      </c>
      <c r="I7" s="79">
        <v>6175470</v>
      </c>
      <c r="J7" s="79">
        <v>6707487</v>
      </c>
      <c r="K7" s="76">
        <f t="shared" si="0"/>
        <v>34629062</v>
      </c>
      <c r="L7" s="80">
        <f t="shared" si="1"/>
        <v>36750857</v>
      </c>
      <c r="M7" s="75">
        <v>223802</v>
      </c>
      <c r="N7" s="75"/>
      <c r="O7" s="79"/>
      <c r="P7" s="79"/>
      <c r="R7" s="11"/>
    </row>
    <row r="8" spans="1:18" s="5" customFormat="1" ht="18" x14ac:dyDescent="0.35">
      <c r="A8" s="23" t="s">
        <v>72</v>
      </c>
      <c r="B8" s="79">
        <v>13790</v>
      </c>
      <c r="C8" s="84">
        <v>4174213</v>
      </c>
      <c r="D8" s="84">
        <v>553548</v>
      </c>
      <c r="E8" s="84">
        <v>8503707</v>
      </c>
      <c r="F8" s="84">
        <v>12333713</v>
      </c>
      <c r="G8" s="84">
        <v>1844900</v>
      </c>
      <c r="H8" s="84">
        <v>1193081</v>
      </c>
      <c r="I8" s="84">
        <v>2316343</v>
      </c>
      <c r="J8" s="84">
        <v>6568650</v>
      </c>
      <c r="K8" s="76">
        <f t="shared" si="0"/>
        <v>32760394</v>
      </c>
      <c r="L8" s="80">
        <f t="shared" si="1"/>
        <v>37488155</v>
      </c>
      <c r="M8" s="75">
        <v>258548</v>
      </c>
      <c r="N8" s="75">
        <v>295000</v>
      </c>
      <c r="O8" s="79"/>
      <c r="P8" s="79"/>
      <c r="R8" s="11"/>
    </row>
    <row r="9" spans="1:18" s="5" customFormat="1" ht="18" x14ac:dyDescent="0.35">
      <c r="A9" s="26" t="s">
        <v>2</v>
      </c>
      <c r="B9" s="79">
        <v>12144</v>
      </c>
      <c r="C9" s="79">
        <v>2277297</v>
      </c>
      <c r="D9" s="79">
        <v>4493085</v>
      </c>
      <c r="E9" s="79">
        <v>7727414</v>
      </c>
      <c r="F9" s="79">
        <v>12040222</v>
      </c>
      <c r="G9" s="79">
        <v>2560537</v>
      </c>
      <c r="H9" s="79">
        <v>2938877</v>
      </c>
      <c r="I9" s="79">
        <v>7144291</v>
      </c>
      <c r="J9" s="79">
        <v>12013985</v>
      </c>
      <c r="K9" s="76">
        <v>44425326</v>
      </c>
      <c r="L9" s="80">
        <v>51195708</v>
      </c>
      <c r="M9" s="75">
        <v>327885</v>
      </c>
      <c r="N9" s="75">
        <v>500000</v>
      </c>
      <c r="O9" s="79">
        <v>3665200</v>
      </c>
      <c r="P9" s="79"/>
      <c r="R9" s="11"/>
    </row>
    <row r="10" spans="1:18" s="5" customFormat="1" ht="18" x14ac:dyDescent="0.35">
      <c r="A10" s="27" t="s">
        <v>3</v>
      </c>
      <c r="B10" s="79">
        <v>39668</v>
      </c>
      <c r="C10" s="79">
        <v>5824434.8899999997</v>
      </c>
      <c r="D10" s="78">
        <v>1566679.26</v>
      </c>
      <c r="E10" s="79">
        <v>7541634</v>
      </c>
      <c r="F10" s="77">
        <v>25191082.699999999</v>
      </c>
      <c r="G10" s="79">
        <v>2791851.72</v>
      </c>
      <c r="H10" s="79">
        <v>3554639.72</v>
      </c>
      <c r="I10" s="79">
        <v>10108417.039999999</v>
      </c>
      <c r="J10" s="79">
        <v>7522081.6200000001</v>
      </c>
      <c r="K10" s="76">
        <f t="shared" si="0"/>
        <v>56709706.799999997</v>
      </c>
      <c r="L10" s="80">
        <f t="shared" si="1"/>
        <v>64100820.949999988</v>
      </c>
      <c r="M10" s="75">
        <v>966679.26</v>
      </c>
      <c r="N10" s="75">
        <v>600000</v>
      </c>
      <c r="O10" s="79"/>
      <c r="P10" s="79"/>
      <c r="Q10" s="63"/>
      <c r="R10" s="11"/>
    </row>
    <row r="11" spans="1:18" s="5" customFormat="1" ht="18" x14ac:dyDescent="0.35">
      <c r="A11" s="28" t="s">
        <v>4</v>
      </c>
      <c r="B11" s="79">
        <v>160670</v>
      </c>
      <c r="C11" s="79">
        <v>38625211</v>
      </c>
      <c r="D11" s="79">
        <v>5783730</v>
      </c>
      <c r="E11" s="79">
        <v>35685803</v>
      </c>
      <c r="F11" s="79">
        <v>151588542</v>
      </c>
      <c r="G11" s="79">
        <v>7465435</v>
      </c>
      <c r="H11" s="79">
        <v>15383630</v>
      </c>
      <c r="I11" s="79">
        <v>23210225</v>
      </c>
      <c r="J11" s="79">
        <v>67734129</v>
      </c>
      <c r="K11" s="76">
        <f t="shared" si="0"/>
        <v>301067764</v>
      </c>
      <c r="L11" s="80">
        <f t="shared" si="1"/>
        <v>345476705</v>
      </c>
      <c r="M11" s="75"/>
      <c r="N11" s="75"/>
      <c r="O11" s="79"/>
      <c r="P11" s="79"/>
      <c r="Q11" s="63"/>
      <c r="R11" s="11"/>
    </row>
    <row r="12" spans="1:18" s="5" customFormat="1" ht="18" x14ac:dyDescent="0.35">
      <c r="A12" s="28" t="s">
        <v>0</v>
      </c>
      <c r="B12" s="79">
        <v>101254</v>
      </c>
      <c r="C12" s="78">
        <v>3357943</v>
      </c>
      <c r="D12" s="78">
        <v>2797119</v>
      </c>
      <c r="E12" s="78">
        <v>15923908.5</v>
      </c>
      <c r="F12" s="78">
        <v>16336929.050000001</v>
      </c>
      <c r="G12" s="78">
        <v>7367556.9299999997</v>
      </c>
      <c r="H12" s="78">
        <v>4880131.07</v>
      </c>
      <c r="I12" s="78">
        <v>30122081.559999999</v>
      </c>
      <c r="J12" s="78">
        <v>43130450.909999996</v>
      </c>
      <c r="K12" s="76">
        <f t="shared" si="0"/>
        <v>117761058.02</v>
      </c>
      <c r="L12" s="80">
        <f t="shared" si="1"/>
        <v>123916120.02</v>
      </c>
      <c r="M12" s="78">
        <v>2382119</v>
      </c>
      <c r="N12" s="78">
        <v>415000</v>
      </c>
      <c r="O12" s="79"/>
      <c r="P12" s="79"/>
      <c r="R12" s="11"/>
    </row>
    <row r="13" spans="1:18" s="5" customFormat="1" ht="18" x14ac:dyDescent="0.35">
      <c r="A13" s="28" t="s">
        <v>5</v>
      </c>
      <c r="B13" s="79">
        <v>36403</v>
      </c>
      <c r="C13" s="79">
        <v>3196713</v>
      </c>
      <c r="D13" s="79">
        <v>12026338</v>
      </c>
      <c r="E13" s="79">
        <v>12651301</v>
      </c>
      <c r="F13" s="79">
        <v>22014816</v>
      </c>
      <c r="G13" s="79">
        <v>9965498</v>
      </c>
      <c r="H13" s="79">
        <v>7666868</v>
      </c>
      <c r="I13" s="79">
        <v>11155793</v>
      </c>
      <c r="J13" s="79">
        <v>11307193</v>
      </c>
      <c r="K13" s="76">
        <f t="shared" si="0"/>
        <v>74761469</v>
      </c>
      <c r="L13" s="80">
        <f t="shared" si="1"/>
        <v>89984520</v>
      </c>
      <c r="M13" s="75">
        <v>1026338</v>
      </c>
      <c r="N13" s="75">
        <v>11000000</v>
      </c>
      <c r="O13" s="79"/>
      <c r="P13" s="79"/>
      <c r="R13" s="11"/>
    </row>
    <row r="14" spans="1:18" s="5" customFormat="1" ht="18" x14ac:dyDescent="0.35">
      <c r="A14" s="28" t="s">
        <v>6</v>
      </c>
      <c r="B14" s="79">
        <v>8241</v>
      </c>
      <c r="C14" s="79">
        <v>2227550</v>
      </c>
      <c r="D14" s="79">
        <v>309763</v>
      </c>
      <c r="E14" s="79">
        <v>6593142</v>
      </c>
      <c r="F14" s="77">
        <v>2701056</v>
      </c>
      <c r="G14" s="79">
        <v>973449</v>
      </c>
      <c r="H14" s="79">
        <v>1758036</v>
      </c>
      <c r="I14" s="79">
        <v>1388121</v>
      </c>
      <c r="J14" s="75">
        <v>6533653</v>
      </c>
      <c r="K14" s="76">
        <f t="shared" si="0"/>
        <v>19947457</v>
      </c>
      <c r="L14" s="80">
        <f t="shared" si="1"/>
        <v>22484770</v>
      </c>
      <c r="M14" s="75">
        <v>9763</v>
      </c>
      <c r="N14" s="75"/>
      <c r="O14" s="79"/>
      <c r="P14" s="79">
        <v>300763</v>
      </c>
      <c r="R14" s="11"/>
    </row>
    <row r="15" spans="1:18" s="5" customFormat="1" ht="18" x14ac:dyDescent="0.35">
      <c r="A15" s="28" t="s">
        <v>7</v>
      </c>
      <c r="B15" s="75">
        <v>21345</v>
      </c>
      <c r="C15" s="79">
        <v>2622862</v>
      </c>
      <c r="D15" s="79">
        <v>3734811</v>
      </c>
      <c r="E15" s="79">
        <v>9181700</v>
      </c>
      <c r="F15" s="77">
        <v>7828928.29</v>
      </c>
      <c r="G15" s="79">
        <v>2313400.46</v>
      </c>
      <c r="H15" s="79">
        <v>4007740</v>
      </c>
      <c r="I15" s="79">
        <v>8356006.25</v>
      </c>
      <c r="J15" s="75">
        <v>9011586.1300000008</v>
      </c>
      <c r="K15" s="76">
        <f t="shared" si="0"/>
        <v>40699361.130000003</v>
      </c>
      <c r="L15" s="80">
        <f t="shared" si="1"/>
        <v>47057034.130000003</v>
      </c>
      <c r="M15" s="79">
        <v>892811</v>
      </c>
      <c r="N15" s="79"/>
      <c r="O15" s="79">
        <v>2842000</v>
      </c>
      <c r="P15" s="79"/>
      <c r="R15" s="11"/>
    </row>
    <row r="16" spans="1:18" s="5" customFormat="1" ht="18" x14ac:dyDescent="0.35">
      <c r="A16" s="28" t="s">
        <v>8</v>
      </c>
      <c r="B16" s="79">
        <v>15797</v>
      </c>
      <c r="C16" s="79">
        <v>2828614</v>
      </c>
      <c r="D16" s="79">
        <v>2502852</v>
      </c>
      <c r="E16" s="79">
        <v>5107940</v>
      </c>
      <c r="F16" s="79">
        <v>14377097</v>
      </c>
      <c r="G16" s="79">
        <v>3635847</v>
      </c>
      <c r="H16" s="79">
        <v>7158082</v>
      </c>
      <c r="I16" s="79">
        <v>2077831</v>
      </c>
      <c r="J16" s="79">
        <v>10151407</v>
      </c>
      <c r="K16" s="76">
        <f t="shared" si="0"/>
        <v>42508204</v>
      </c>
      <c r="L16" s="80">
        <f t="shared" si="1"/>
        <v>47839670</v>
      </c>
      <c r="M16" s="75">
        <v>2502852</v>
      </c>
      <c r="N16" s="75"/>
      <c r="O16" s="79"/>
      <c r="P16" s="79"/>
    </row>
    <row r="17" spans="1:17" s="5" customFormat="1" ht="18" x14ac:dyDescent="0.35">
      <c r="A17" s="28" t="s">
        <v>9</v>
      </c>
      <c r="B17" s="79">
        <v>9495</v>
      </c>
      <c r="C17" s="79">
        <v>2843028</v>
      </c>
      <c r="D17" s="79">
        <v>1754834</v>
      </c>
      <c r="E17" s="79">
        <v>4398832</v>
      </c>
      <c r="F17" s="79">
        <v>7473252</v>
      </c>
      <c r="G17" s="79">
        <v>4471160</v>
      </c>
      <c r="H17" s="79">
        <v>2859427</v>
      </c>
      <c r="I17" s="79">
        <v>3632060</v>
      </c>
      <c r="J17" s="79">
        <v>4705401</v>
      </c>
      <c r="K17" s="76">
        <f t="shared" si="0"/>
        <v>27540132</v>
      </c>
      <c r="L17" s="80">
        <f t="shared" si="1"/>
        <v>32137994</v>
      </c>
      <c r="M17" s="75"/>
      <c r="N17" s="75"/>
      <c r="O17" s="79"/>
      <c r="P17" s="79"/>
    </row>
    <row r="18" spans="1:17" s="5" customFormat="1" ht="18" x14ac:dyDescent="0.35">
      <c r="A18" s="28" t="s">
        <v>10</v>
      </c>
      <c r="B18" s="79">
        <v>23336</v>
      </c>
      <c r="C18" s="79">
        <v>4011629</v>
      </c>
      <c r="D18" s="79">
        <v>330740</v>
      </c>
      <c r="E18" s="79">
        <v>11664798</v>
      </c>
      <c r="F18" s="79">
        <v>15479382</v>
      </c>
      <c r="G18" s="79">
        <v>4210837</v>
      </c>
      <c r="H18" s="79">
        <v>5355797</v>
      </c>
      <c r="I18" s="79">
        <v>2549318</v>
      </c>
      <c r="J18" s="79">
        <v>6169199</v>
      </c>
      <c r="K18" s="76">
        <f t="shared" si="0"/>
        <v>45429331</v>
      </c>
      <c r="L18" s="80">
        <f t="shared" si="1"/>
        <v>49771700</v>
      </c>
      <c r="M18" s="75"/>
      <c r="N18" s="75"/>
      <c r="O18" s="79"/>
      <c r="P18" s="79"/>
    </row>
    <row r="19" spans="1:17" s="5" customFormat="1" ht="18" x14ac:dyDescent="0.35">
      <c r="A19" s="28" t="s">
        <v>11</v>
      </c>
      <c r="B19" s="79">
        <v>15309</v>
      </c>
      <c r="C19" s="78">
        <v>4297774</v>
      </c>
      <c r="D19" s="78">
        <v>1738700</v>
      </c>
      <c r="E19" s="78">
        <v>7552264</v>
      </c>
      <c r="F19" s="78">
        <v>10871576</v>
      </c>
      <c r="G19" s="78">
        <v>1168376</v>
      </c>
      <c r="H19" s="78">
        <v>4760441</v>
      </c>
      <c r="I19" s="78">
        <v>14573449</v>
      </c>
      <c r="J19" s="78">
        <v>23029741</v>
      </c>
      <c r="K19" s="76">
        <f t="shared" si="0"/>
        <v>61955847</v>
      </c>
      <c r="L19" s="80">
        <f t="shared" si="1"/>
        <v>67992321</v>
      </c>
      <c r="M19" s="75"/>
      <c r="N19" s="75"/>
      <c r="O19" s="79"/>
      <c r="P19" s="79"/>
    </row>
    <row r="20" spans="1:17" s="5" customFormat="1" ht="18" x14ac:dyDescent="0.35">
      <c r="A20" s="38" t="s">
        <v>12</v>
      </c>
      <c r="B20" s="79">
        <v>73414</v>
      </c>
      <c r="C20" s="79">
        <v>5777091</v>
      </c>
      <c r="D20" s="79">
        <v>3897814</v>
      </c>
      <c r="E20" s="79">
        <v>8143296</v>
      </c>
      <c r="F20" s="79">
        <v>59410193</v>
      </c>
      <c r="G20" s="79">
        <v>23677572</v>
      </c>
      <c r="H20" s="79">
        <v>2693373</v>
      </c>
      <c r="I20" s="79">
        <v>12867024</v>
      </c>
      <c r="J20" s="79">
        <v>25277470</v>
      </c>
      <c r="K20" s="76">
        <f t="shared" si="0"/>
        <v>132068928</v>
      </c>
      <c r="L20" s="80">
        <f t="shared" si="1"/>
        <v>141743833</v>
      </c>
      <c r="M20" s="75"/>
      <c r="N20" s="75"/>
      <c r="O20" s="79"/>
      <c r="P20" s="79"/>
    </row>
    <row r="21" spans="1:17" s="5" customFormat="1" ht="18" x14ac:dyDescent="0.35">
      <c r="A21" s="38" t="s">
        <v>13</v>
      </c>
      <c r="B21" s="79">
        <v>32797</v>
      </c>
      <c r="C21" s="79">
        <v>7115676</v>
      </c>
      <c r="D21" s="79">
        <v>2370458</v>
      </c>
      <c r="E21" s="79">
        <v>7501383.7000000002</v>
      </c>
      <c r="F21" s="77">
        <v>36090874</v>
      </c>
      <c r="G21" s="79">
        <v>9090958.4199999999</v>
      </c>
      <c r="H21" s="79">
        <v>3141149.03</v>
      </c>
      <c r="I21" s="79">
        <v>14007244.25</v>
      </c>
      <c r="J21" s="75">
        <v>9383808.8100000005</v>
      </c>
      <c r="K21" s="76">
        <f t="shared" si="0"/>
        <v>79215418.210000008</v>
      </c>
      <c r="L21" s="80">
        <f t="shared" si="1"/>
        <v>88701552.210000008</v>
      </c>
      <c r="M21" s="75">
        <v>2018458</v>
      </c>
      <c r="N21" s="75">
        <v>352000</v>
      </c>
      <c r="O21" s="79"/>
      <c r="P21" s="79"/>
    </row>
    <row r="22" spans="1:17" s="5" customFormat="1" ht="18" x14ac:dyDescent="0.35">
      <c r="A22" s="38" t="s">
        <v>14</v>
      </c>
      <c r="B22" s="79">
        <v>202101</v>
      </c>
      <c r="C22" s="79">
        <v>21128180</v>
      </c>
      <c r="D22" s="79">
        <v>7755616</v>
      </c>
      <c r="E22" s="79">
        <v>18684943</v>
      </c>
      <c r="F22" s="79">
        <v>155215007</v>
      </c>
      <c r="G22" s="79">
        <v>599668</v>
      </c>
      <c r="H22" s="79">
        <v>19243884</v>
      </c>
      <c r="I22" s="79">
        <v>52686498</v>
      </c>
      <c r="J22" s="79">
        <v>60633920</v>
      </c>
      <c r="K22" s="76">
        <f t="shared" si="0"/>
        <v>307063920</v>
      </c>
      <c r="L22" s="80">
        <f t="shared" si="1"/>
        <v>335947716</v>
      </c>
      <c r="M22" s="75">
        <v>2584854</v>
      </c>
      <c r="N22" s="75"/>
      <c r="O22" s="79">
        <v>5150762</v>
      </c>
      <c r="P22" s="79">
        <v>20000</v>
      </c>
    </row>
    <row r="23" spans="1:17" ht="18" x14ac:dyDescent="0.35">
      <c r="A23" s="38" t="s">
        <v>15</v>
      </c>
      <c r="B23" s="79">
        <v>23449</v>
      </c>
      <c r="C23" s="87">
        <v>3608360.65</v>
      </c>
      <c r="D23" s="88">
        <v>3098920.25</v>
      </c>
      <c r="E23" s="88">
        <v>6496012.6399999997</v>
      </c>
      <c r="F23" s="87">
        <v>16464564.84</v>
      </c>
      <c r="G23" s="87">
        <v>4682855.1399999997</v>
      </c>
      <c r="H23" s="87">
        <v>7331015.7800000003</v>
      </c>
      <c r="I23" s="87">
        <v>11454957.969999999</v>
      </c>
      <c r="J23" s="87">
        <v>9080998.4700000007</v>
      </c>
      <c r="K23" s="76">
        <f>SUM(E23:J23)</f>
        <v>55510404.839999996</v>
      </c>
      <c r="L23" s="80">
        <f t="shared" si="1"/>
        <v>62217685.739999995</v>
      </c>
      <c r="M23" s="87">
        <v>309910.25</v>
      </c>
      <c r="N23" s="87"/>
      <c r="O23" s="87">
        <v>2789010</v>
      </c>
      <c r="P23" s="77"/>
    </row>
    <row r="24" spans="1:17" s="2" customFormat="1" ht="15" customHeight="1" x14ac:dyDescent="0.35">
      <c r="A24" s="38" t="s">
        <v>16</v>
      </c>
      <c r="B24" s="75">
        <v>76550</v>
      </c>
      <c r="C24" s="75">
        <v>7430000</v>
      </c>
      <c r="D24" s="75">
        <v>450000</v>
      </c>
      <c r="E24" s="75">
        <v>8490853</v>
      </c>
      <c r="F24" s="75">
        <v>36194611</v>
      </c>
      <c r="G24" s="75">
        <v>2870522</v>
      </c>
      <c r="H24" s="75">
        <v>10479210</v>
      </c>
      <c r="I24" s="75">
        <v>25741635</v>
      </c>
      <c r="J24" s="75">
        <v>35557740</v>
      </c>
      <c r="K24" s="76">
        <f t="shared" si="0"/>
        <v>119334571</v>
      </c>
      <c r="L24" s="80">
        <f t="shared" si="1"/>
        <v>127214571</v>
      </c>
      <c r="M24" s="76">
        <v>2096830</v>
      </c>
      <c r="N24" s="76"/>
      <c r="O24" s="76"/>
      <c r="P24" s="76"/>
      <c r="Q24" s="12"/>
    </row>
    <row r="25" spans="1:17" s="5" customFormat="1" ht="36" x14ac:dyDescent="0.35">
      <c r="A25" s="38" t="s">
        <v>17</v>
      </c>
      <c r="B25" s="79">
        <v>35946</v>
      </c>
      <c r="C25" s="79">
        <v>3271139</v>
      </c>
      <c r="D25" s="79">
        <v>3863100</v>
      </c>
      <c r="E25" s="79">
        <v>10214943</v>
      </c>
      <c r="F25" s="79">
        <v>38089323</v>
      </c>
      <c r="G25" s="79">
        <v>5414816</v>
      </c>
      <c r="H25" s="79">
        <v>5931806</v>
      </c>
      <c r="I25" s="79">
        <v>26551814</v>
      </c>
      <c r="J25" s="79">
        <v>27496546</v>
      </c>
      <c r="K25" s="76">
        <f t="shared" si="0"/>
        <v>113699248</v>
      </c>
      <c r="L25" s="80">
        <f t="shared" si="1"/>
        <v>120833487</v>
      </c>
      <c r="M25" s="75"/>
      <c r="N25" s="75"/>
      <c r="O25" s="79"/>
      <c r="P25" s="79"/>
    </row>
    <row r="26" spans="1:17" s="5" customFormat="1" ht="18" x14ac:dyDescent="0.35">
      <c r="A26" s="38" t="s">
        <v>18</v>
      </c>
      <c r="B26" s="79">
        <v>61383</v>
      </c>
      <c r="C26" s="85">
        <v>6460528</v>
      </c>
      <c r="D26" s="79">
        <v>1932223</v>
      </c>
      <c r="E26" s="79">
        <v>18876568</v>
      </c>
      <c r="F26" s="79">
        <v>71633895</v>
      </c>
      <c r="G26" s="79">
        <v>2884990</v>
      </c>
      <c r="H26" s="79">
        <v>3414239</v>
      </c>
      <c r="I26" s="79">
        <v>19321495</v>
      </c>
      <c r="J26" s="79">
        <v>8753202</v>
      </c>
      <c r="K26" s="76">
        <f t="shared" si="0"/>
        <v>124884389</v>
      </c>
      <c r="L26" s="80">
        <f t="shared" si="1"/>
        <v>133277140</v>
      </c>
      <c r="M26" s="79">
        <v>1306219</v>
      </c>
      <c r="N26" s="75">
        <v>626004</v>
      </c>
      <c r="O26" s="79"/>
      <c r="P26" s="79"/>
    </row>
    <row r="27" spans="1:17" s="5" customFormat="1" ht="18" x14ac:dyDescent="0.35">
      <c r="A27" s="38" t="s">
        <v>19</v>
      </c>
      <c r="B27" s="79">
        <v>32764</v>
      </c>
      <c r="C27" s="79">
        <v>2566271</v>
      </c>
      <c r="D27" s="79">
        <v>737583</v>
      </c>
      <c r="E27" s="79">
        <v>13179014</v>
      </c>
      <c r="F27" s="77">
        <v>21738979</v>
      </c>
      <c r="G27" s="79">
        <v>2405506</v>
      </c>
      <c r="H27" s="79">
        <v>4309156</v>
      </c>
      <c r="I27" s="79">
        <v>6432256</v>
      </c>
      <c r="J27" s="75">
        <v>8465848</v>
      </c>
      <c r="K27" s="76">
        <f t="shared" si="0"/>
        <v>56530759</v>
      </c>
      <c r="L27" s="80">
        <f t="shared" si="1"/>
        <v>59834613</v>
      </c>
      <c r="M27" s="75">
        <v>487583</v>
      </c>
      <c r="N27" s="75">
        <v>250000</v>
      </c>
      <c r="O27" s="79"/>
      <c r="P27" s="79"/>
    </row>
    <row r="28" spans="1:17" s="5" customFormat="1" ht="18" x14ac:dyDescent="0.35">
      <c r="A28" s="38" t="s">
        <v>20</v>
      </c>
      <c r="B28" s="79">
        <v>19848</v>
      </c>
      <c r="C28" s="85">
        <v>6945128</v>
      </c>
      <c r="D28" s="79">
        <v>624350</v>
      </c>
      <c r="E28" s="79">
        <v>7592468</v>
      </c>
      <c r="F28" s="77">
        <v>14072942</v>
      </c>
      <c r="G28" s="79">
        <v>3922591</v>
      </c>
      <c r="H28" s="79">
        <v>6680381</v>
      </c>
      <c r="I28" s="79">
        <v>8177668</v>
      </c>
      <c r="J28" s="75">
        <v>7015012</v>
      </c>
      <c r="K28" s="76">
        <f t="shared" si="0"/>
        <v>47461062</v>
      </c>
      <c r="L28" s="80">
        <f t="shared" si="1"/>
        <v>55030540</v>
      </c>
      <c r="M28" s="77">
        <v>443835</v>
      </c>
      <c r="N28" s="75"/>
      <c r="O28" s="79"/>
      <c r="P28" s="79">
        <v>180515</v>
      </c>
    </row>
    <row r="29" spans="1:17" ht="36" x14ac:dyDescent="0.35">
      <c r="A29" s="39" t="s">
        <v>21</v>
      </c>
      <c r="B29" s="79">
        <v>8457</v>
      </c>
      <c r="C29" s="77">
        <v>3253143</v>
      </c>
      <c r="D29" s="77">
        <v>641965</v>
      </c>
      <c r="E29" s="77">
        <v>5522408</v>
      </c>
      <c r="F29" s="77">
        <v>5021443</v>
      </c>
      <c r="G29" s="77">
        <v>2758204</v>
      </c>
      <c r="H29" s="77">
        <v>1873649</v>
      </c>
      <c r="I29" s="77">
        <v>2250029</v>
      </c>
      <c r="J29" s="77">
        <v>5024971</v>
      </c>
      <c r="K29" s="76">
        <f t="shared" si="0"/>
        <v>22450704</v>
      </c>
      <c r="L29" s="80">
        <f t="shared" si="1"/>
        <v>26345812</v>
      </c>
      <c r="M29" s="77">
        <v>71057</v>
      </c>
      <c r="N29" s="77"/>
      <c r="O29" s="77"/>
      <c r="P29" s="77"/>
    </row>
    <row r="30" spans="1:17" ht="18" x14ac:dyDescent="0.35">
      <c r="A30" s="38" t="s">
        <v>22</v>
      </c>
      <c r="B30" s="79">
        <v>52590</v>
      </c>
      <c r="C30" s="79">
        <v>9002302</v>
      </c>
      <c r="D30" s="79">
        <v>256000</v>
      </c>
      <c r="E30" s="79">
        <v>13152709</v>
      </c>
      <c r="F30" s="79">
        <v>23880554</v>
      </c>
      <c r="G30" s="79">
        <v>7771448</v>
      </c>
      <c r="H30" s="79">
        <v>4571799</v>
      </c>
      <c r="I30" s="79">
        <v>5265388</v>
      </c>
      <c r="J30" s="79">
        <v>4564075</v>
      </c>
      <c r="K30" s="76">
        <f t="shared" si="0"/>
        <v>59205973</v>
      </c>
      <c r="L30" s="80">
        <f t="shared" si="1"/>
        <v>68464275</v>
      </c>
      <c r="M30" s="77"/>
      <c r="N30" s="77"/>
      <c r="O30" s="77"/>
      <c r="P30" s="77"/>
    </row>
    <row r="31" spans="1:17" ht="18" x14ac:dyDescent="0.35">
      <c r="A31" s="38" t="s">
        <v>23</v>
      </c>
      <c r="B31" s="79">
        <v>32259</v>
      </c>
      <c r="C31" s="77">
        <v>6102375</v>
      </c>
      <c r="D31" s="79">
        <v>1683365</v>
      </c>
      <c r="E31" s="79">
        <v>10078462</v>
      </c>
      <c r="F31" s="77">
        <v>21124413</v>
      </c>
      <c r="G31" s="77">
        <v>1834431</v>
      </c>
      <c r="H31" s="77">
        <v>4420248</v>
      </c>
      <c r="I31" s="77">
        <v>7411402</v>
      </c>
      <c r="J31" s="79">
        <v>11066190</v>
      </c>
      <c r="K31" s="76">
        <f t="shared" si="0"/>
        <v>55935146</v>
      </c>
      <c r="L31" s="80">
        <f t="shared" si="1"/>
        <v>63720886</v>
      </c>
      <c r="M31" s="79"/>
      <c r="N31" s="79"/>
      <c r="O31" s="77"/>
      <c r="P31" s="79"/>
    </row>
    <row r="32" spans="1:17" ht="18" x14ac:dyDescent="0.35">
      <c r="A32" s="38" t="s">
        <v>24</v>
      </c>
      <c r="B32" s="79">
        <v>41864</v>
      </c>
      <c r="C32" s="77">
        <v>5195577</v>
      </c>
      <c r="D32" s="79">
        <v>1326185</v>
      </c>
      <c r="E32" s="79">
        <v>6059548</v>
      </c>
      <c r="F32" s="77">
        <f>67402691+2728694</f>
        <v>70131385</v>
      </c>
      <c r="G32" s="77"/>
      <c r="H32" s="77">
        <v>3058365</v>
      </c>
      <c r="I32" s="77">
        <v>12182104</v>
      </c>
      <c r="J32" s="77">
        <v>10382392</v>
      </c>
      <c r="K32" s="76">
        <f t="shared" si="0"/>
        <v>101813794</v>
      </c>
      <c r="L32" s="80">
        <f t="shared" si="1"/>
        <v>108335556</v>
      </c>
      <c r="M32" s="77"/>
      <c r="N32" s="77"/>
      <c r="O32" s="77"/>
      <c r="P32" s="77"/>
    </row>
    <row r="33" spans="1:18" ht="18" x14ac:dyDescent="0.35">
      <c r="A33" s="38" t="s">
        <v>25</v>
      </c>
      <c r="B33" s="79">
        <v>15332</v>
      </c>
      <c r="C33" s="77">
        <v>6341752</v>
      </c>
      <c r="D33" s="79">
        <v>2123753</v>
      </c>
      <c r="E33" s="79">
        <v>9510977</v>
      </c>
      <c r="F33" s="77">
        <v>21761820</v>
      </c>
      <c r="G33" s="77">
        <v>3893941.9</v>
      </c>
      <c r="H33" s="77">
        <v>2156755.59</v>
      </c>
      <c r="I33" s="77">
        <v>6954879.46</v>
      </c>
      <c r="J33" s="77">
        <v>8693790.3599999994</v>
      </c>
      <c r="K33" s="76">
        <f>SUM(E33:J33)</f>
        <v>52972164.309999995</v>
      </c>
      <c r="L33" s="80">
        <f t="shared" si="1"/>
        <v>61437669.309999995</v>
      </c>
      <c r="M33" s="77"/>
      <c r="N33" s="77"/>
      <c r="O33" s="77"/>
      <c r="P33" s="77"/>
    </row>
    <row r="34" spans="1:18" ht="36" x14ac:dyDescent="0.35">
      <c r="A34" s="38" t="s">
        <v>26</v>
      </c>
      <c r="B34" s="79">
        <v>30137</v>
      </c>
      <c r="C34" s="77">
        <v>9033127</v>
      </c>
      <c r="D34" s="79">
        <v>2379728</v>
      </c>
      <c r="E34" s="79">
        <v>16400545</v>
      </c>
      <c r="F34" s="77">
        <v>20885807</v>
      </c>
      <c r="G34" s="77">
        <v>5320909</v>
      </c>
      <c r="H34" s="77">
        <v>5942765</v>
      </c>
      <c r="I34" s="77">
        <v>11944770</v>
      </c>
      <c r="J34" s="77">
        <v>24813469</v>
      </c>
      <c r="K34" s="76">
        <f>SUM(E34:J34)</f>
        <v>85308265</v>
      </c>
      <c r="L34" s="80">
        <f t="shared" si="1"/>
        <v>96721120</v>
      </c>
      <c r="M34" s="77"/>
      <c r="N34" s="77"/>
      <c r="O34" s="77"/>
      <c r="P34" s="77"/>
      <c r="Q34" s="4"/>
    </row>
    <row r="35" spans="1:18" ht="18" x14ac:dyDescent="0.35">
      <c r="A35" s="38" t="s">
        <v>27</v>
      </c>
      <c r="B35" s="79">
        <v>9348</v>
      </c>
      <c r="C35" s="79">
        <v>2828374</v>
      </c>
      <c r="D35" s="79">
        <v>978764</v>
      </c>
      <c r="E35" s="79">
        <v>5082826</v>
      </c>
      <c r="F35" s="79">
        <v>13931354</v>
      </c>
      <c r="G35" s="86">
        <v>940239</v>
      </c>
      <c r="H35" s="79">
        <v>2909307</v>
      </c>
      <c r="I35" s="79">
        <v>1323271</v>
      </c>
      <c r="J35" s="79">
        <v>2207857</v>
      </c>
      <c r="K35" s="76">
        <f t="shared" si="0"/>
        <v>26394854</v>
      </c>
      <c r="L35" s="80">
        <f t="shared" si="1"/>
        <v>30201992</v>
      </c>
      <c r="M35" s="77"/>
      <c r="N35" s="77"/>
      <c r="O35" s="77"/>
      <c r="P35" s="77"/>
    </row>
    <row r="36" spans="1:18" ht="18" x14ac:dyDescent="0.35">
      <c r="A36" s="38" t="s">
        <v>28</v>
      </c>
      <c r="B36" s="79">
        <v>12260</v>
      </c>
      <c r="C36" s="77">
        <v>3807103</v>
      </c>
      <c r="D36" s="79">
        <v>312616</v>
      </c>
      <c r="E36" s="79">
        <v>5678595</v>
      </c>
      <c r="F36" s="77">
        <v>13023223</v>
      </c>
      <c r="G36" s="77">
        <v>2662676</v>
      </c>
      <c r="H36" s="77">
        <v>3937470</v>
      </c>
      <c r="I36" s="77">
        <v>7811767</v>
      </c>
      <c r="J36" s="79">
        <v>7812091</v>
      </c>
      <c r="K36" s="76">
        <f t="shared" si="0"/>
        <v>40925822</v>
      </c>
      <c r="L36" s="80">
        <f t="shared" si="1"/>
        <v>45045541</v>
      </c>
      <c r="M36" s="79">
        <v>23000</v>
      </c>
      <c r="N36" s="79"/>
      <c r="O36" s="77">
        <v>289616</v>
      </c>
      <c r="P36" s="79"/>
    </row>
    <row r="37" spans="1:18" ht="18" x14ac:dyDescent="0.35">
      <c r="A37" s="38" t="s">
        <v>29</v>
      </c>
      <c r="B37" s="79">
        <v>20893</v>
      </c>
      <c r="C37" s="79">
        <v>4092407</v>
      </c>
      <c r="D37" s="79">
        <v>924147</v>
      </c>
      <c r="E37" s="79">
        <v>11268260</v>
      </c>
      <c r="F37" s="79">
        <v>8753651</v>
      </c>
      <c r="G37" s="77">
        <v>1265891</v>
      </c>
      <c r="H37" s="79">
        <v>2543486</v>
      </c>
      <c r="I37" s="79">
        <v>7749763</v>
      </c>
      <c r="J37" s="79">
        <v>12925294</v>
      </c>
      <c r="K37" s="76">
        <f t="shared" si="0"/>
        <v>44506345</v>
      </c>
      <c r="L37" s="80">
        <f t="shared" si="1"/>
        <v>49522899</v>
      </c>
      <c r="M37" s="79"/>
      <c r="N37" s="79"/>
      <c r="O37" s="77"/>
      <c r="P37" s="79"/>
    </row>
    <row r="38" spans="1:18" ht="18" x14ac:dyDescent="0.35">
      <c r="A38" s="38" t="s">
        <v>30</v>
      </c>
      <c r="B38" s="79">
        <v>38600</v>
      </c>
      <c r="C38" s="77">
        <v>6387728</v>
      </c>
      <c r="D38" s="79">
        <v>1611174</v>
      </c>
      <c r="E38" s="79">
        <v>11429493</v>
      </c>
      <c r="F38" s="77">
        <v>24549331</v>
      </c>
      <c r="G38" s="77">
        <v>2168163</v>
      </c>
      <c r="H38" s="77">
        <v>6807907</v>
      </c>
      <c r="I38" s="77">
        <v>13289840</v>
      </c>
      <c r="J38" s="79">
        <v>8513576</v>
      </c>
      <c r="K38" s="76">
        <f t="shared" si="0"/>
        <v>66758310</v>
      </c>
      <c r="L38" s="80">
        <f t="shared" si="1"/>
        <v>74757212</v>
      </c>
      <c r="M38" s="79"/>
      <c r="N38" s="79"/>
      <c r="O38" s="77"/>
      <c r="P38" s="79"/>
    </row>
    <row r="39" spans="1:18" ht="18" x14ac:dyDescent="0.35">
      <c r="A39" s="38" t="s">
        <v>31</v>
      </c>
      <c r="B39" s="79">
        <v>110979</v>
      </c>
      <c r="C39" s="79">
        <v>10850180</v>
      </c>
      <c r="D39" s="79">
        <v>3248867</v>
      </c>
      <c r="E39" s="79">
        <v>12539656</v>
      </c>
      <c r="F39" s="79">
        <v>36699683</v>
      </c>
      <c r="G39" s="77">
        <v>2181528</v>
      </c>
      <c r="H39" s="79">
        <v>3489829</v>
      </c>
      <c r="I39" s="79">
        <v>65602978</v>
      </c>
      <c r="J39" s="79">
        <v>28897416</v>
      </c>
      <c r="K39" s="76">
        <f t="shared" si="0"/>
        <v>149411090</v>
      </c>
      <c r="L39" s="80">
        <f t="shared" si="1"/>
        <v>163510137</v>
      </c>
      <c r="M39" s="79">
        <v>2744053</v>
      </c>
      <c r="N39" s="79"/>
      <c r="O39" s="77"/>
      <c r="P39" s="79">
        <v>160766084</v>
      </c>
    </row>
    <row r="40" spans="1:18" ht="18" x14ac:dyDescent="0.35">
      <c r="A40" s="38" t="s">
        <v>32</v>
      </c>
      <c r="B40" s="79">
        <v>81718</v>
      </c>
      <c r="C40" s="79">
        <v>12674476</v>
      </c>
      <c r="D40" s="79">
        <v>3252000</v>
      </c>
      <c r="E40" s="79">
        <v>28955022</v>
      </c>
      <c r="F40" s="79">
        <v>84344217</v>
      </c>
      <c r="G40" s="77">
        <v>139406</v>
      </c>
      <c r="H40" s="79">
        <v>8530612</v>
      </c>
      <c r="I40" s="79">
        <v>22645094</v>
      </c>
      <c r="J40" s="79">
        <v>9168742</v>
      </c>
      <c r="K40" s="76">
        <v>153783092</v>
      </c>
      <c r="L40" s="80">
        <f t="shared" si="1"/>
        <v>169709569</v>
      </c>
      <c r="M40" s="79">
        <v>617000</v>
      </c>
      <c r="N40" s="79">
        <v>2635000</v>
      </c>
      <c r="O40" s="77"/>
      <c r="P40" s="79"/>
    </row>
    <row r="41" spans="1:18" ht="23.4" x14ac:dyDescent="0.45">
      <c r="A41" s="92" t="s">
        <v>48</v>
      </c>
      <c r="B41" s="93">
        <f>SUM(B4:B40)</f>
        <v>1597206</v>
      </c>
      <c r="C41" s="94">
        <f t="shared" ref="C41:P41" si="2">SUM(C4:C40)</f>
        <v>236199354.54000002</v>
      </c>
      <c r="D41" s="94">
        <f t="shared" si="2"/>
        <v>88303508.50999999</v>
      </c>
      <c r="E41" s="94">
        <f t="shared" si="2"/>
        <v>405340059.83999997</v>
      </c>
      <c r="F41" s="95">
        <f t="shared" si="2"/>
        <v>1189348042.8800001</v>
      </c>
      <c r="G41" s="94">
        <f t="shared" si="2"/>
        <v>146925570.56999999</v>
      </c>
      <c r="H41" s="94">
        <f t="shared" si="2"/>
        <v>197881361.19</v>
      </c>
      <c r="I41" s="94">
        <f t="shared" si="2"/>
        <v>496904445.52999997</v>
      </c>
      <c r="J41" s="94">
        <f t="shared" si="2"/>
        <v>642084911.30000007</v>
      </c>
      <c r="K41" s="94">
        <f t="shared" si="2"/>
        <v>3078484390.3099999</v>
      </c>
      <c r="L41" s="94">
        <f t="shared" si="2"/>
        <v>3402987254.3600001</v>
      </c>
      <c r="M41" s="94">
        <f t="shared" si="2"/>
        <v>23190525.509999998</v>
      </c>
      <c r="N41" s="94">
        <f t="shared" si="2"/>
        <v>18673004</v>
      </c>
      <c r="O41" s="94">
        <f t="shared" si="2"/>
        <v>15559788</v>
      </c>
      <c r="P41" s="94">
        <f t="shared" si="2"/>
        <v>161267362</v>
      </c>
    </row>
    <row r="42" spans="1:18" x14ac:dyDescent="0.3">
      <c r="A42" s="4"/>
      <c r="B42" s="7"/>
      <c r="C42" s="10"/>
      <c r="D42" s="7"/>
      <c r="E42" s="7"/>
      <c r="F42" s="9"/>
      <c r="G42" s="9"/>
      <c r="H42" s="9"/>
      <c r="I42" s="9"/>
      <c r="O42" s="9"/>
    </row>
    <row r="43" spans="1:18" s="3" customFormat="1" x14ac:dyDescent="0.3">
      <c r="A43" s="4"/>
      <c r="B43" s="7"/>
      <c r="C43" s="10"/>
      <c r="D43" s="7"/>
      <c r="E43" s="7"/>
      <c r="F43" s="9"/>
      <c r="G43" s="9"/>
      <c r="H43" s="9"/>
      <c r="I43" s="9"/>
      <c r="O43" s="9"/>
      <c r="Q43"/>
      <c r="R43"/>
    </row>
    <row r="44" spans="1:18" s="3" customFormat="1" x14ac:dyDescent="0.3">
      <c r="A44" s="4"/>
      <c r="B44" s="7"/>
      <c r="C44" s="10"/>
      <c r="D44" s="7"/>
      <c r="E44" s="7"/>
      <c r="F44" s="9"/>
      <c r="G44" s="9"/>
      <c r="H44" s="9"/>
      <c r="I44" s="9"/>
      <c r="O44" s="9"/>
      <c r="Q44"/>
      <c r="R44"/>
    </row>
    <row r="45" spans="1:18" s="3" customFormat="1" x14ac:dyDescent="0.3">
      <c r="A45" s="4"/>
      <c r="B45" s="7"/>
      <c r="C45" s="10"/>
      <c r="D45" s="7"/>
      <c r="E45" s="7"/>
      <c r="F45" s="9"/>
      <c r="G45" s="9"/>
      <c r="H45" s="9"/>
      <c r="I45" s="9"/>
      <c r="O45" s="9"/>
      <c r="Q45"/>
      <c r="R45"/>
    </row>
    <row r="46" spans="1:18" s="3" customFormat="1" x14ac:dyDescent="0.3">
      <c r="A46" s="4"/>
      <c r="B46" s="7"/>
      <c r="C46" s="10"/>
      <c r="D46" s="7"/>
      <c r="E46" s="7"/>
      <c r="F46" s="9"/>
      <c r="G46" s="9"/>
      <c r="H46" s="9"/>
      <c r="I46" s="9"/>
      <c r="O46" s="9"/>
      <c r="Q46"/>
      <c r="R46"/>
    </row>
    <row r="47" spans="1:18" s="3" customFormat="1" x14ac:dyDescent="0.3">
      <c r="A47" s="4"/>
      <c r="B47" s="7"/>
      <c r="C47" s="10"/>
      <c r="D47" s="7"/>
      <c r="E47" s="7"/>
      <c r="F47" s="9"/>
      <c r="G47" s="9"/>
      <c r="H47" s="9"/>
      <c r="I47" s="9"/>
      <c r="O47" s="9"/>
      <c r="Q47"/>
      <c r="R47"/>
    </row>
    <row r="48" spans="1:18" s="3" customFormat="1" x14ac:dyDescent="0.3">
      <c r="A48" s="4"/>
      <c r="B48" s="7"/>
      <c r="C48" s="10"/>
      <c r="D48" s="7"/>
      <c r="E48" s="7"/>
      <c r="F48" s="9"/>
      <c r="G48" s="9"/>
      <c r="H48" s="9"/>
      <c r="I48" s="9"/>
      <c r="O48" s="9"/>
      <c r="Q48"/>
      <c r="R48"/>
    </row>
    <row r="49" spans="1:18" s="3" customFormat="1" x14ac:dyDescent="0.3">
      <c r="A49" s="4"/>
      <c r="B49" s="7"/>
      <c r="C49" s="10"/>
      <c r="D49" s="7"/>
      <c r="E49" s="7"/>
      <c r="F49" s="9"/>
      <c r="G49" s="9"/>
      <c r="H49" s="9"/>
      <c r="I49" s="9"/>
      <c r="O49" s="9"/>
      <c r="Q49"/>
      <c r="R49"/>
    </row>
    <row r="50" spans="1:18" s="3" customFormat="1" x14ac:dyDescent="0.3">
      <c r="A50" s="4"/>
      <c r="B50" s="7"/>
      <c r="C50" s="10"/>
      <c r="D50" s="7"/>
      <c r="E50" s="7"/>
      <c r="F50" s="9"/>
      <c r="G50" s="9"/>
      <c r="H50" s="9"/>
      <c r="I50" s="9"/>
      <c r="O50" s="9"/>
      <c r="Q50"/>
      <c r="R50"/>
    </row>
    <row r="51" spans="1:18" s="3" customFormat="1" x14ac:dyDescent="0.3">
      <c r="A51" s="4"/>
      <c r="B51" s="7"/>
      <c r="C51" s="10"/>
      <c r="D51" s="7"/>
      <c r="E51" s="7"/>
      <c r="F51" s="9"/>
      <c r="G51" s="9"/>
      <c r="H51" s="9"/>
      <c r="I51" s="9"/>
      <c r="O51" s="9"/>
      <c r="Q51"/>
      <c r="R51"/>
    </row>
    <row r="52" spans="1:18" s="3" customFormat="1" x14ac:dyDescent="0.3">
      <c r="A52" s="4"/>
      <c r="B52" s="7"/>
      <c r="C52" s="10"/>
      <c r="D52" s="7"/>
      <c r="E52" s="7"/>
      <c r="F52" s="9"/>
      <c r="G52" s="9"/>
      <c r="H52" s="9"/>
      <c r="I52" s="9"/>
      <c r="O52" s="9"/>
      <c r="Q52"/>
      <c r="R52"/>
    </row>
    <row r="53" spans="1:18" s="3" customFormat="1" x14ac:dyDescent="0.3">
      <c r="A53" s="4"/>
      <c r="B53" s="7"/>
      <c r="C53" s="10"/>
      <c r="D53" s="7"/>
      <c r="E53" s="7"/>
      <c r="F53" s="9"/>
      <c r="G53" s="9"/>
      <c r="H53" s="9"/>
      <c r="I53" s="9"/>
      <c r="O53" s="9"/>
      <c r="Q53"/>
      <c r="R53"/>
    </row>
    <row r="54" spans="1:18" s="3" customFormat="1" x14ac:dyDescent="0.3">
      <c r="A54" s="4"/>
      <c r="B54" s="7"/>
      <c r="C54" s="10"/>
      <c r="D54" s="7"/>
      <c r="E54" s="7"/>
      <c r="F54" s="9"/>
      <c r="G54" s="9"/>
      <c r="H54" s="9"/>
      <c r="I54" s="9"/>
      <c r="O54" s="9"/>
      <c r="Q54"/>
      <c r="R54"/>
    </row>
    <row r="55" spans="1:18" s="3" customFormat="1" x14ac:dyDescent="0.3">
      <c r="A55" s="4"/>
      <c r="B55" s="7"/>
      <c r="C55" s="10"/>
      <c r="D55" s="7"/>
      <c r="E55" s="7"/>
      <c r="F55" s="9"/>
      <c r="G55" s="9"/>
      <c r="H55" s="9"/>
      <c r="I55" s="9"/>
      <c r="O55" s="9"/>
      <c r="Q55"/>
      <c r="R55"/>
    </row>
    <row r="56" spans="1:18" s="3" customFormat="1" x14ac:dyDescent="0.3">
      <c r="A56" s="4"/>
      <c r="B56" s="7"/>
      <c r="C56" s="10"/>
      <c r="D56" s="7"/>
      <c r="E56" s="7"/>
      <c r="F56" s="9"/>
      <c r="G56" s="9"/>
      <c r="H56" s="9"/>
      <c r="I56" s="9"/>
      <c r="O56" s="9"/>
      <c r="Q56"/>
      <c r="R56"/>
    </row>
    <row r="57" spans="1:18" s="3" customFormat="1" x14ac:dyDescent="0.3">
      <c r="A57" s="4"/>
      <c r="B57" s="7"/>
      <c r="C57" s="10"/>
      <c r="D57" s="7"/>
      <c r="E57" s="7"/>
      <c r="F57" s="9"/>
      <c r="G57" s="9"/>
      <c r="H57" s="9"/>
      <c r="I57" s="9"/>
      <c r="O57" s="9"/>
      <c r="Q57"/>
      <c r="R57"/>
    </row>
    <row r="58" spans="1:18" s="3" customFormat="1" x14ac:dyDescent="0.3">
      <c r="A58" s="4"/>
      <c r="B58" s="7"/>
      <c r="C58" s="10"/>
      <c r="D58" s="7"/>
      <c r="E58" s="7"/>
      <c r="F58" s="9"/>
      <c r="G58" s="9"/>
      <c r="H58" s="9"/>
      <c r="I58" s="9"/>
      <c r="O58" s="9"/>
      <c r="Q58"/>
      <c r="R58"/>
    </row>
    <row r="59" spans="1:18" s="3" customFormat="1" x14ac:dyDescent="0.3">
      <c r="A59" s="4"/>
      <c r="B59" s="7"/>
      <c r="C59" s="10"/>
      <c r="D59" s="7"/>
      <c r="E59" s="7"/>
      <c r="F59" s="9"/>
      <c r="G59" s="9"/>
      <c r="H59" s="9"/>
      <c r="I59" s="9"/>
      <c r="O59" s="9"/>
      <c r="Q59"/>
      <c r="R59"/>
    </row>
    <row r="60" spans="1:18" s="3" customFormat="1" x14ac:dyDescent="0.3">
      <c r="A60" s="4"/>
      <c r="B60" s="7"/>
      <c r="C60" s="10"/>
      <c r="D60" s="7"/>
      <c r="E60" s="7"/>
      <c r="F60" s="9"/>
      <c r="G60" s="9"/>
      <c r="H60" s="9"/>
      <c r="I60" s="9"/>
      <c r="O60" s="9"/>
      <c r="Q60"/>
      <c r="R60"/>
    </row>
    <row r="61" spans="1:18" s="3" customFormat="1" x14ac:dyDescent="0.3">
      <c r="A61" s="4"/>
      <c r="B61" s="7"/>
      <c r="C61" s="10"/>
      <c r="D61" s="7"/>
      <c r="E61" s="7"/>
      <c r="F61" s="9"/>
      <c r="G61" s="9"/>
      <c r="H61" s="9"/>
      <c r="I61" s="9"/>
      <c r="O61" s="9"/>
      <c r="Q61"/>
      <c r="R61"/>
    </row>
    <row r="62" spans="1:18" s="3" customFormat="1" x14ac:dyDescent="0.3">
      <c r="A62" s="4"/>
      <c r="B62" s="7"/>
      <c r="C62" s="10"/>
      <c r="D62" s="7"/>
      <c r="E62" s="7"/>
      <c r="F62" s="9"/>
      <c r="G62" s="9"/>
      <c r="H62" s="9"/>
      <c r="I62" s="9"/>
      <c r="O62" s="9"/>
      <c r="Q62"/>
      <c r="R62"/>
    </row>
    <row r="63" spans="1:18" s="3" customFormat="1" x14ac:dyDescent="0.3">
      <c r="A63" s="4"/>
      <c r="B63" s="7"/>
      <c r="C63" s="1"/>
      <c r="F63" s="8"/>
      <c r="G63" s="8"/>
      <c r="H63" s="8"/>
      <c r="I63" s="8"/>
      <c r="O63" s="8"/>
      <c r="Q63"/>
      <c r="R63"/>
    </row>
    <row r="64" spans="1:18" x14ac:dyDescent="0.3">
      <c r="A64" s="4"/>
    </row>
    <row r="65" spans="1:1" x14ac:dyDescent="0.3">
      <c r="A65" s="4"/>
    </row>
    <row r="66" spans="1:1" x14ac:dyDescent="0.3">
      <c r="A66" s="4"/>
    </row>
    <row r="67" spans="1:1" x14ac:dyDescent="0.3">
      <c r="A67" s="4"/>
    </row>
    <row r="68" spans="1:1" x14ac:dyDescent="0.3">
      <c r="A68" s="4"/>
    </row>
  </sheetData>
  <pageMargins left="0" right="0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2017-18 Summary</vt:lpstr>
      <vt:lpstr>2017-18 BOCES Budget</vt:lpstr>
      <vt:lpstr>'2017-18 BOCES Budget'!Print_Area</vt:lpstr>
      <vt:lpstr>'2017-18 Summary'!Print_Area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test</cp:lastModifiedBy>
  <cp:lastPrinted>2014-07-03T14:18:19Z</cp:lastPrinted>
  <dcterms:created xsi:type="dcterms:W3CDTF">2013-03-27T19:30:52Z</dcterms:created>
  <dcterms:modified xsi:type="dcterms:W3CDTF">2017-10-31T17:16:08Z</dcterms:modified>
</cp:coreProperties>
</file>